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Gaming Rebate\"/>
    </mc:Choice>
  </mc:AlternateContent>
  <xr:revisionPtr revIDLastSave="0" documentId="13_ncr:1_{7A50CDD2-5C0B-4C72-8608-89A08E9AEF18}" xr6:coauthVersionLast="47" xr6:coauthVersionMax="47" xr10:uidLastSave="{00000000-0000-0000-0000-000000000000}"/>
  <bookViews>
    <workbookView xWindow="-120" yWindow="-120" windowWidth="29040" windowHeight="17640" tabRatio="599" firstSheet="3" activeTab="6" xr2:uid="{00000000-000D-0000-FFFF-FFFF00000000}"/>
  </bookViews>
  <sheets>
    <sheet name="Summary" sheetId="1" r:id="rId1"/>
    <sheet name="Company Structure" sheetId="14" r:id="rId2"/>
    <sheet name="Project Eligibility" sheetId="5" r:id="rId3"/>
    <sheet name="Profit and Loss" sheetId="16" r:id="rId4"/>
    <sheet name="Other Government Funding" sheetId="2" r:id="rId5"/>
    <sheet name="Total Expense Data" sheetId="15" r:id="rId6"/>
    <sheet name="Expense Summary" sheetId="3" r:id="rId7"/>
    <sheet name="Total Employee Data" sheetId="18" r:id="rId8"/>
    <sheet name="Employee and Contractor Summary" sheetId="17" r:id="rId9"/>
    <sheet name="Depreciation " sheetId="4" r:id="rId10"/>
  </sheets>
  <definedNames>
    <definedName name="_xlnm._FilterDatabase" localSheetId="8" hidden="1">'Employee and Contractor Summary'!$B$22:$H$12574</definedName>
    <definedName name="_xlnm._FilterDatabase" localSheetId="2" hidden="1">'Project Eligibility'!$A$6:$C$10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4" l="1"/>
  <c r="B48" i="4"/>
  <c r="I37" i="4"/>
  <c r="K17" i="4"/>
  <c r="J17" i="4"/>
  <c r="B43" i="4" s="1"/>
  <c r="F17" i="4"/>
  <c r="E17" i="4"/>
  <c r="G116" i="17"/>
  <c r="E116" i="17"/>
  <c r="F104" i="17"/>
  <c r="F93" i="17"/>
  <c r="I71" i="17"/>
  <c r="I60" i="17"/>
  <c r="B16" i="1" s="1"/>
  <c r="D16" i="1" s="1"/>
  <c r="I45" i="17"/>
  <c r="H45" i="17"/>
  <c r="F45" i="17"/>
  <c r="I104" i="17"/>
  <c r="F82" i="17"/>
  <c r="F71" i="17"/>
  <c r="H71" i="17"/>
  <c r="H104" i="17"/>
  <c r="H93" i="17"/>
  <c r="H82" i="17"/>
  <c r="F60" i="17"/>
  <c r="H60" i="17"/>
  <c r="D10" i="2"/>
  <c r="B25" i="1" s="1"/>
  <c r="D25" i="1" s="1"/>
  <c r="J57" i="3"/>
  <c r="K57" i="3" s="1"/>
  <c r="J56" i="3"/>
  <c r="K56" i="3" s="1"/>
  <c r="K37" i="4"/>
  <c r="J37" i="4"/>
  <c r="B47" i="4" s="1"/>
  <c r="H37" i="4"/>
  <c r="F37" i="4"/>
  <c r="E37" i="4"/>
  <c r="N36" i="4"/>
  <c r="N35" i="4"/>
  <c r="N34" i="4"/>
  <c r="N33" i="4"/>
  <c r="N32" i="4"/>
  <c r="N31" i="4"/>
  <c r="N37" i="4" s="1"/>
  <c r="K25" i="4"/>
  <c r="J25" i="4"/>
  <c r="B45" i="4" s="1"/>
  <c r="I25" i="4"/>
  <c r="H25" i="4"/>
  <c r="F25" i="4"/>
  <c r="E25" i="4"/>
  <c r="N24" i="4"/>
  <c r="N23" i="4"/>
  <c r="N25" i="4" s="1"/>
  <c r="I16" i="3"/>
  <c r="J15" i="3"/>
  <c r="K15" i="3" s="1"/>
  <c r="I58" i="3"/>
  <c r="I103" i="17"/>
  <c r="I102" i="17"/>
  <c r="I101" i="17"/>
  <c r="I100" i="17"/>
  <c r="I92" i="17"/>
  <c r="I91" i="17"/>
  <c r="I90" i="17"/>
  <c r="I89" i="17"/>
  <c r="I93" i="17" s="1"/>
  <c r="B19" i="1" s="1"/>
  <c r="D19" i="1" s="1"/>
  <c r="I81" i="17"/>
  <c r="I80" i="17"/>
  <c r="I79" i="17"/>
  <c r="I78" i="17"/>
  <c r="I68" i="17"/>
  <c r="I69" i="17"/>
  <c r="I70" i="17"/>
  <c r="I67" i="17"/>
  <c r="G115" i="17"/>
  <c r="G114" i="17"/>
  <c r="G113" i="17"/>
  <c r="I44" i="17"/>
  <c r="I43" i="17"/>
  <c r="I42" i="17"/>
  <c r="I41" i="17"/>
  <c r="N11" i="4"/>
  <c r="N12" i="4"/>
  <c r="N13" i="4"/>
  <c r="N14" i="4"/>
  <c r="N15" i="4"/>
  <c r="N16" i="4"/>
  <c r="H17" i="4"/>
  <c r="I17" i="4"/>
  <c r="N17" i="4"/>
  <c r="J43" i="3"/>
  <c r="K43" i="3" s="1"/>
  <c r="I49" i="3"/>
  <c r="J48" i="3"/>
  <c r="K48" i="3" s="1"/>
  <c r="J47" i="3"/>
  <c r="K47" i="3" s="1"/>
  <c r="J46" i="3"/>
  <c r="K46" i="3" s="1"/>
  <c r="I36" i="3"/>
  <c r="D42" i="4"/>
  <c r="D44" i="4"/>
  <c r="D45" i="4"/>
  <c r="D46" i="4"/>
  <c r="D47" i="4"/>
  <c r="J45" i="3"/>
  <c r="K45" i="3" s="1"/>
  <c r="I25" i="3"/>
  <c r="J44" i="3"/>
  <c r="K44" i="3" s="1"/>
  <c r="J35" i="3"/>
  <c r="K35" i="3" s="1"/>
  <c r="J34" i="3"/>
  <c r="K34" i="3" s="1"/>
  <c r="J33" i="3"/>
  <c r="K33" i="3" s="1"/>
  <c r="J32" i="3"/>
  <c r="K32" i="3" s="1"/>
  <c r="J24" i="3"/>
  <c r="K24" i="3" s="1"/>
  <c r="J23" i="3"/>
  <c r="K23" i="3" s="1"/>
  <c r="K25" i="3" s="1"/>
  <c r="B10" i="1" s="1"/>
  <c r="D10" i="1" s="1"/>
  <c r="J14" i="3"/>
  <c r="K14" i="3" s="1"/>
  <c r="D43" i="4" l="1"/>
  <c r="B23" i="1" s="1"/>
  <c r="D23" i="1" s="1"/>
  <c r="F22" i="17"/>
  <c r="F24" i="17" s="1"/>
  <c r="F27" i="17" s="1"/>
  <c r="B21" i="1"/>
  <c r="D21" i="1" s="1"/>
  <c r="D28" i="17"/>
  <c r="K58" i="3"/>
  <c r="B13" i="1" s="1"/>
  <c r="D13" i="1" s="1"/>
  <c r="K36" i="3"/>
  <c r="B11" i="1" s="1"/>
  <c r="D11" i="1" s="1"/>
  <c r="I82" i="17"/>
  <c r="B18" i="1" s="1"/>
  <c r="D18" i="1" s="1"/>
  <c r="B20" i="1"/>
  <c r="D20" i="1" s="1"/>
  <c r="B17" i="1"/>
  <c r="D17" i="1" s="1"/>
  <c r="B15" i="1"/>
  <c r="K16" i="3"/>
  <c r="B9" i="1" s="1"/>
  <c r="D9" i="1" s="1"/>
  <c r="K49" i="3"/>
  <c r="B12" i="1" s="1"/>
  <c r="D12" i="1" s="1"/>
  <c r="B24" i="1" l="1"/>
  <c r="B26" i="1" s="1"/>
  <c r="B28" i="1" s="1"/>
  <c r="D15" i="1"/>
  <c r="D24" i="1" l="1"/>
</calcChain>
</file>

<file path=xl/sharedStrings.xml><?xml version="1.0" encoding="utf-8"?>
<sst xmlns="http://schemas.openxmlformats.org/spreadsheetml/2006/main" count="671" uniqueCount="313">
  <si>
    <t>SUMMARY OF ELIGIBLE EXPENSES</t>
  </si>
  <si>
    <t xml:space="preserve">The below example shows how to provide a summary of the total eligible expenses for a GDSR claim. Please enter your company's details into the following format. </t>
  </si>
  <si>
    <t>Applicant Company Name:</t>
  </si>
  <si>
    <t>For the 12 months ending 31 March 2025</t>
  </si>
  <si>
    <t>Expenses</t>
  </si>
  <si>
    <t>Eligible</t>
  </si>
  <si>
    <t>Not Eligible</t>
  </si>
  <si>
    <t>Total Cost</t>
  </si>
  <si>
    <t xml:space="preserve"> - Consulting, Legal &amp; Accounting</t>
  </si>
  <si>
    <t xml:space="preserve"> - Hosting Services</t>
  </si>
  <si>
    <t xml:space="preserve"> - Software, Subscriptions &amp; License Fees</t>
  </si>
  <si>
    <t xml:space="preserve"> - Travel, Training, Conferences</t>
  </si>
  <si>
    <t xml:space="preserve"> - Other</t>
  </si>
  <si>
    <t>Employees</t>
  </si>
  <si>
    <t xml:space="preserve"> - Employee wages</t>
  </si>
  <si>
    <t xml:space="preserve"> - Contractor wages</t>
  </si>
  <si>
    <t xml:space="preserve"> - ACC levies</t>
  </si>
  <si>
    <t xml:space="preserve"> - Kiwisaver contribution</t>
  </si>
  <si>
    <t xml:space="preserve"> - Bonuses</t>
  </si>
  <si>
    <t xml:space="preserve"> - Benefits</t>
  </si>
  <si>
    <t xml:space="preserve"> - Training</t>
  </si>
  <si>
    <t>Depreciation</t>
  </si>
  <si>
    <t xml:space="preserve"> - Total Depreciation</t>
  </si>
  <si>
    <t>Total</t>
  </si>
  <si>
    <t>Other Funding Received</t>
  </si>
  <si>
    <t>Claim</t>
  </si>
  <si>
    <t>Rebate</t>
  </si>
  <si>
    <t>Total Payment</t>
  </si>
  <si>
    <t>COMPANY STRUCTURE</t>
  </si>
  <si>
    <t>Below you'll see an example of one way to express your company's structure. Only required for companies comprising of more than one entity.</t>
  </si>
  <si>
    <t>GROUP COMPANY STRUCTURE</t>
  </si>
  <si>
    <t>Applicant LIMITED 
NZ TAX RESIDENT
(HOLDING COMPANY)</t>
  </si>
  <si>
    <t>Applicant ENTERPRISES LIMITED
NZ TAX RESIDENT
(IP COMPANY - 100% OWNED BY Applicant)</t>
  </si>
  <si>
    <t>Applicant STUDIOS LIMITED
NZ TAX RESIDENT
(OPERATING COMPANY 100% OWNED BY Applicant)</t>
  </si>
  <si>
    <t>Applicant STUDIOS LIMITED WILL BE APPLYING FOR THE GDSR ON BEHALF OF THE GROUP</t>
  </si>
  <si>
    <t>PROJECT ELIGIBILITY</t>
  </si>
  <si>
    <t>Here’s an example showing how to list the digital game development projects your company worked on in the last financial year, along with whether they qualify for the GDSR. Please make sure that the titles of these projects are consistent with those used in the Game Project Details Template.</t>
  </si>
  <si>
    <t>Game Development Projects:</t>
  </si>
  <si>
    <t>Eligible - Yes/No:</t>
  </si>
  <si>
    <t>Dates Active Between:</t>
  </si>
  <si>
    <t>Game Title 1</t>
  </si>
  <si>
    <t>Yes</t>
  </si>
  <si>
    <t>April 2024 to March 2025</t>
  </si>
  <si>
    <t>Game Title 2</t>
  </si>
  <si>
    <t>Game Title 3</t>
  </si>
  <si>
    <t>Prototypes (all)</t>
  </si>
  <si>
    <t>PROFIT AND LOSS</t>
  </si>
  <si>
    <t>Here’s an example of how to enter your Profit and Loss information. Please add your company’s P&amp;L details below:</t>
  </si>
  <si>
    <t>REVENUE</t>
  </si>
  <si>
    <t>Gross Sales</t>
  </si>
  <si>
    <t>Less Sales Returns and Allowances</t>
  </si>
  <si>
    <t xml:space="preserve"> $                -  </t>
  </si>
  <si>
    <t xml:space="preserve"> $                 -  </t>
  </si>
  <si>
    <t>NET SALES</t>
  </si>
  <si>
    <t>COST OF SALES</t>
  </si>
  <si>
    <t>Beginning inventory</t>
  </si>
  <si>
    <t>Plus Goods Purchased or Manufactured</t>
  </si>
  <si>
    <t>TOTAL GOODS AVAILABLE</t>
  </si>
  <si>
    <t>Less ending inventory</t>
  </si>
  <si>
    <t>TOTAL COST OF GOODS SOLD (COGS)</t>
  </si>
  <si>
    <t>GROSS PROFIT (LOSS)</t>
  </si>
  <si>
    <t>OPERATING EXPENSES</t>
  </si>
  <si>
    <t>SELLING</t>
  </si>
  <si>
    <t>Salaries and Wages</t>
  </si>
  <si>
    <t>Commissions</t>
  </si>
  <si>
    <t>Advertising</t>
  </si>
  <si>
    <t>Other  (i.e. Professional Fees)</t>
  </si>
  <si>
    <t>TOTAL SELLING EXPENSES</t>
  </si>
  <si>
    <t>GENERAL AND ADMINISTRATION</t>
  </si>
  <si>
    <t>Employee Benefits</t>
  </si>
  <si>
    <t>Payroll Taxes</t>
  </si>
  <si>
    <t>Insurance</t>
  </si>
  <si>
    <t>TOTAL GENERAL AND ADMINISTRATION EXPENSES</t>
  </si>
  <si>
    <t>TOTAL OPERATING EXPENSES</t>
  </si>
  <si>
    <t>NET INCOME BEFORE TAXES</t>
  </si>
  <si>
    <t>Taxes on income</t>
  </si>
  <si>
    <t>NET INCOME AFTER TAXES</t>
  </si>
  <si>
    <t>Extraordinary Gain or Loss</t>
  </si>
  <si>
    <t>Income Tax on Extraordinary Gain</t>
  </si>
  <si>
    <t>NET INCOME (LOSS)</t>
  </si>
  <si>
    <t xml:space="preserve">OTHER GOVERNMENT FUNDING </t>
  </si>
  <si>
    <t>Please provide details of any government funding your company received in the last financial year (from April 1 to March 31) for work eligible under the GDSR. Include the period the funding covers and the timing of payment. Note: The GDSR does not apply to expenditures already covered by other government grants or subsidies. If no funding was received, please enter "N/A" in the first row.</t>
  </si>
  <si>
    <t>Company</t>
  </si>
  <si>
    <t>Funding Source</t>
  </si>
  <si>
    <t>Type</t>
  </si>
  <si>
    <t>Value</t>
  </si>
  <si>
    <t>Date Funding Received</t>
  </si>
  <si>
    <t>Period Funding Relates to</t>
  </si>
  <si>
    <t>What was funding used for?</t>
  </si>
  <si>
    <t>Has this funding been deducted from the expenses worksheet?</t>
  </si>
  <si>
    <t>Assessor Notes</t>
  </si>
  <si>
    <t>Applicant Company</t>
  </si>
  <si>
    <t>Callaghan Innovation</t>
  </si>
  <si>
    <t>Experience Grants 2023/24</t>
  </si>
  <si>
    <t>June 2024 - March 2025</t>
  </si>
  <si>
    <t>Employee wages</t>
  </si>
  <si>
    <t>All Experience Grant employee costs have been omitted from our GDSR claim.</t>
  </si>
  <si>
    <t>Ministry of Social Development</t>
  </si>
  <si>
    <t>COVID-19 Leave Support Scheme</t>
  </si>
  <si>
    <t>April 2024 - March 2025</t>
  </si>
  <si>
    <t>Covid-19 Leave</t>
  </si>
  <si>
    <t>All COVID-19 Leave Support Scheme payments have been omitted from our GDSR claim.</t>
  </si>
  <si>
    <t>Centre of Digital Excellence</t>
  </si>
  <si>
    <t>CODE Travel Grant</t>
  </si>
  <si>
    <t>August 2024 - September 2024</t>
  </si>
  <si>
    <t>Travel to Game Developers Conference 2025</t>
  </si>
  <si>
    <t>Total funding has been deducted from our GDSR claim.</t>
  </si>
  <si>
    <t>TOTAL:</t>
  </si>
  <si>
    <t>Totol Funding Received</t>
  </si>
  <si>
    <t>TOTAL EXPENSE DATA</t>
  </si>
  <si>
    <t>The below sheet is a good place to upload and showcase the raw data exported from your accounting system, possibly in the form of a CSV file, containing all expenses necessary to calculate your total GDSR claim. There are no specific format recommendations as it is expected to vary for each company.</t>
  </si>
  <si>
    <t>EXPENSE SUMMARY</t>
  </si>
  <si>
    <t>Please provide an extract of your expenses below, including (but not limited to) items such as consulting fees, trademark/IP costs, hosting, software subscriptions, game infrastructure and travel (e.g. for game development conferences). More information can be found in the Eligible Expenditure section of the GDSR Guidelines: https://www.nzonair.govt.nz/funding/game-development-sector-rebate-scheme/
For software and software subscriptions, please specify which department or role is using each item and how it’s being used. This information will help NZ On Air’s assessment team better evaluate the eligibility of each expense.</t>
  </si>
  <si>
    <t>Status:</t>
  </si>
  <si>
    <t>Ineligible</t>
  </si>
  <si>
    <t>Source (e.g. Accounting software)</t>
  </si>
  <si>
    <t>Xero</t>
  </si>
  <si>
    <t>Consulting, Legal, and Accounting Fees</t>
  </si>
  <si>
    <t>Consulting fees related to game development are an eligible expenditure, however general business consulting is not (refer to the eligible functions listed on pages 7 and 8 of the GDSR Guidelines). Accounting fees in relation to the GDSR application and/or audit are an eligible expenditure. Legal expenditure includes obtaining trademarks for intellectual property (including costs of registering a trademark overseas) and obtaining or maintaining a classification from The Mana Whakaatu Classification Office.</t>
  </si>
  <si>
    <t>Consulting, Legal and Accounting Fees</t>
  </si>
  <si>
    <t>Account*</t>
  </si>
  <si>
    <t>Source</t>
  </si>
  <si>
    <t>Description*</t>
  </si>
  <si>
    <t>Status*</t>
  </si>
  <si>
    <t>GDSR Info*</t>
  </si>
  <si>
    <t>Which department/s use this item?*</t>
  </si>
  <si>
    <t>How is the item used?*</t>
  </si>
  <si>
    <t>Debit (NZD)*</t>
  </si>
  <si>
    <t>Claimable %*</t>
  </si>
  <si>
    <t>Total Claimable*</t>
  </si>
  <si>
    <t>Rationale for %</t>
  </si>
  <si>
    <t>Consulting fees</t>
  </si>
  <si>
    <t>Payable Invoice</t>
  </si>
  <si>
    <t>3D Art/Animation Consultant</t>
  </si>
  <si>
    <t>Game 1</t>
  </si>
  <si>
    <t>Game 2</t>
  </si>
  <si>
    <t>Hosting Services</t>
  </si>
  <si>
    <t>Expenditure on online hosting and distribution of the game are eligible expenses.</t>
  </si>
  <si>
    <t>Amazon Web Services - Hosting</t>
  </si>
  <si>
    <t>Development / deployment of games</t>
  </si>
  <si>
    <t xml:space="preserve">Amazon Web Services - Hosting </t>
  </si>
  <si>
    <t>Software, Subscriptions, and License Fees</t>
  </si>
  <si>
    <t>This section includes expenditure on game production software as a service and on game infrastructure such as game engines (excluding backend royalties tied to unit sales). This section can further include expenditure on user testing, debugging and collecting user data.</t>
  </si>
  <si>
    <t>Software, Subscriptions &amp; License Fees</t>
  </si>
  <si>
    <t>Spend Money</t>
  </si>
  <si>
    <t xml:space="preserve">8TH WALL </t>
  </si>
  <si>
    <t>Game production software as a service - Special Projects</t>
  </si>
  <si>
    <t xml:space="preserve">Adobe Systems Software </t>
  </si>
  <si>
    <t>Game production software as a service</t>
  </si>
  <si>
    <t>ATLASSIAN</t>
  </si>
  <si>
    <t>Autodesk</t>
  </si>
  <si>
    <t>Travel and Conference Costs</t>
  </si>
  <si>
    <t>Expenditure on participation in game development conferences and event attendance, including reasonable travel costs, is eligible.</t>
  </si>
  <si>
    <t>Travel, Conference Costs</t>
  </si>
  <si>
    <t>Overseas Travel</t>
  </si>
  <si>
    <t>UBER TRIP</t>
  </si>
  <si>
    <t>Game development conferences attendance - GDC</t>
  </si>
  <si>
    <t>Car hire</t>
  </si>
  <si>
    <t>Unreal Fest - Ubers</t>
  </si>
  <si>
    <t>Game development conferences attendance - Unreal Fest 2023</t>
  </si>
  <si>
    <t>Travel</t>
  </si>
  <si>
    <t>Accommodation for NZGDC</t>
  </si>
  <si>
    <t>Game development conferences attendance - NZGDC</t>
  </si>
  <si>
    <t xml:space="preserve">Air NZ Travelcard - NZGDC </t>
  </si>
  <si>
    <t>PAY MY PARK - WELLINGTON Parking</t>
  </si>
  <si>
    <t>Other</t>
  </si>
  <si>
    <r>
      <t xml:space="preserve">This section can further include expenditure on research, prototyping and expenditure on licensing of NZ material (e.g. music) when material is NZ held copyright or created by a NZ supplier. </t>
    </r>
    <r>
      <rPr>
        <i/>
        <sz val="11"/>
        <color rgb="FF000000"/>
        <rFont val="Arial"/>
      </rPr>
      <t>*Note: A specific exclusion to licensing expenses are assets purchased from NZ suppliers, as these asset studios can qualify for the GDSR in their own right.</t>
    </r>
  </si>
  <si>
    <t>Research</t>
  </si>
  <si>
    <t>AI in gaming research paper</t>
  </si>
  <si>
    <t>Research Paper</t>
  </si>
  <si>
    <t>Development team</t>
  </si>
  <si>
    <t>GameDiscoverer.co Newsletter</t>
  </si>
  <si>
    <t>Industry News</t>
  </si>
  <si>
    <t>TOTAL EMPLOYEE DATA</t>
  </si>
  <si>
    <t>The below sheet is a good place to upload and showcase the raw data exported from your payroll system, possibly in the form of a CSV file, containing all payroll data necessary to calculate your total GDSR claim. There are no specific format recommendations as it is expected to vary for each company.</t>
  </si>
  <si>
    <t>EMPLOYEE AND CONTRACTOR SUMMARY</t>
  </si>
  <si>
    <t>Below is a template for listing your eligible NZ domiciled employee and contractor expenses. Please note that all columns marked with  the * symbol are required fields. 
For any employees who only spend a percentage of their time on eligible game development activities, please make sure to record what percentage of their time is eligible for the GDSR, as well as a rationale for the percentage listed. NZ On Air may ask for evidence of this work.
Include ACC levies, kiwisaver, bonuses, benefits, training contributions ONLY if they are part of an official employment package, as specified in each employee’s contract. NZ On Air may request proof of these items in your employee's contracts.</t>
  </si>
  <si>
    <t>Dropdown raw data:</t>
  </si>
  <si>
    <t>Art, UX and UI</t>
  </si>
  <si>
    <t>Audio</t>
  </si>
  <si>
    <t>Executive Team</t>
  </si>
  <si>
    <t>Game Design</t>
  </si>
  <si>
    <t>ELIGIBILITY DETAILS</t>
  </si>
  <si>
    <t>Live Ops</t>
  </si>
  <si>
    <t>Extract from the GDSR Policy Wording: "For clarity, specific inclusions are: Well-structured market-level remuneration packages, included in employment or contractor agreements, paid via regular payroll systems including PAYE and other taxes, to employees and independent contractors who are domiciled in New Zealand who perform work or services directly for the business that are attributable to the development of digital games and which include the following types of functions and tasks:
 - project management;
 - development, including, for example, game design, software development and programming, engineering (including for audio, graphics, physics, software and backend and servers), prototyping and product management;
 - writing and story designing, including, for example, narrative design, world building, character design and cultural consulting (including on te ao Māori);
 - production, including, for example, artistic, creative and design direction, and production;
 - art and design, including, for example, drawing, painting, animation, performance (for music, voice and motion capture), song writing, composing, music and sound design;
 - marketing and community development, including, for example, go-to-market strategy, community management, influencer engagement, social media management and content creation, user acquisition management, and localising games for specific markets/languages;
 - live operations of an online game, including, for example, data science, business intelligence, metrics and analytics management, playtesting and build management/deployment;
 - player research and game quality improvements, including, for example, user experience design and testing, behaviour analysis and quality assurance testing;
 - and other people performing similar tasks or functions to those listed above.</t>
  </si>
  <si>
    <t>Localisation</t>
  </si>
  <si>
    <t>Narrative Design</t>
  </si>
  <si>
    <t>Programming</t>
  </si>
  <si>
    <t>Production</t>
  </si>
  <si>
    <t>Publishing, Marketing and Community</t>
  </si>
  <si>
    <t>Quality Assurance</t>
  </si>
  <si>
    <t>Reconciliation with IRD and Payroll</t>
  </si>
  <si>
    <t>In the table below, you’ll find an example format for sharing your company’s payroll reconciliation output with the IRD. Please replace the sample data with your own information.</t>
  </si>
  <si>
    <t>XERO PAYROLL GL</t>
  </si>
  <si>
    <t>LESS: Annual Leave not taken</t>
  </si>
  <si>
    <t>CORE PAYROLL AS PER XERO / PAYROLL SYSTEMS</t>
  </si>
  <si>
    <r>
      <t xml:space="preserve">LESS: </t>
    </r>
    <r>
      <rPr>
        <sz val="11"/>
        <color rgb="FF000000"/>
        <rFont val="Arial"/>
        <family val="2"/>
        <scheme val="major"/>
      </rPr>
      <t>Net Kiwisaver Employer Contribution included in above GL</t>
    </r>
  </si>
  <si>
    <r>
      <t>LESS</t>
    </r>
    <r>
      <rPr>
        <sz val="11"/>
        <color rgb="FF000000"/>
        <rFont val="Arial"/>
        <family val="2"/>
        <scheme val="major"/>
      </rPr>
      <t>: ESCT included in above GL</t>
    </r>
  </si>
  <si>
    <t>TOTAL as per IRD - PAYE Records</t>
  </si>
  <si>
    <t>PAYROLL CLAIM AMOUNT</t>
  </si>
  <si>
    <t>Payroll System Wages - Employees</t>
  </si>
  <si>
    <t>Please include a summary of total wages per employee during the financial year using the below template table. This includes information on the percentage of eligible game development work per employee and whether they are fulltime equivalent or part-time. Please also include ineligible staff that are included in your payroll to allow for cross-referencing with the raw data in the Employee Data tab during the assessment of your application.</t>
  </si>
  <si>
    <t>Date</t>
  </si>
  <si>
    <t>Employee Role *</t>
  </si>
  <si>
    <t>Project/s *</t>
  </si>
  <si>
    <r>
      <rPr>
        <b/>
        <sz val="11"/>
        <color rgb="FF000000"/>
        <rFont val="Arial"/>
        <scheme val="major"/>
      </rPr>
      <t xml:space="preserve">Level of Experience * </t>
    </r>
    <r>
      <rPr>
        <sz val="11"/>
        <color rgb="FF000000"/>
        <rFont val="Arial"/>
        <scheme val="major"/>
      </rPr>
      <t>(Please select from Dropdown)</t>
    </r>
  </si>
  <si>
    <r>
      <t xml:space="preserve">Department * </t>
    </r>
    <r>
      <rPr>
        <sz val="11"/>
        <color rgb="FF000000"/>
        <rFont val="Arial"/>
        <scheme val="major"/>
      </rPr>
      <t>(Please select closest match from the dropdown)</t>
    </r>
  </si>
  <si>
    <t>FY 2024-2025 Wages *</t>
  </si>
  <si>
    <r>
      <t xml:space="preserve">Eligible % * </t>
    </r>
    <r>
      <rPr>
        <sz val="11"/>
        <color rgb="FF000000"/>
        <rFont val="Arial"/>
        <scheme val="major"/>
      </rPr>
      <t>(What percentage of the employee's time is spent on eligible game development activities?)</t>
    </r>
  </si>
  <si>
    <r>
      <t xml:space="preserve">Fulltime Time Equivalent * </t>
    </r>
    <r>
      <rPr>
        <sz val="11"/>
        <color rgb="FF000000"/>
        <rFont val="Arial"/>
        <scheme val="major"/>
      </rPr>
      <t>(Is the employee fulltime or part-time?)</t>
    </r>
  </si>
  <si>
    <r>
      <t xml:space="preserve">AMOUNT ELIGIBLE FOR GDSR </t>
    </r>
    <r>
      <rPr>
        <sz val="11"/>
        <color rgb="FF000000"/>
        <rFont val="Arial"/>
        <scheme val="major"/>
      </rPr>
      <t>(calculated based on wages and eligible %)</t>
    </r>
  </si>
  <si>
    <t>Comments</t>
  </si>
  <si>
    <t>31/3/25</t>
  </si>
  <si>
    <t>Intermediate Artist</t>
  </si>
  <si>
    <t>ALL</t>
  </si>
  <si>
    <t>Intermediate</t>
  </si>
  <si>
    <t>Senior Programmer</t>
  </si>
  <si>
    <t>Senior</t>
  </si>
  <si>
    <t>Finance Manager</t>
  </si>
  <si>
    <t>Operations</t>
  </si>
  <si>
    <t>Chief Executive Officer</t>
  </si>
  <si>
    <t xml:space="preserve">The CEO dedicates 1 day/week to game design. This is tracked using time management software. </t>
  </si>
  <si>
    <t>Contractor Wages</t>
  </si>
  <si>
    <t>Please include a summary of total wages per contractor during the financial year using the below template table. This includes information on the percentage of eligible game development work and whether they are fulltime equivalent or part-time. Please also include ineligible contractors that are included in your payroll to allow for cross-referencing with the raw data in the Employee Data tab during the assessment of your application.</t>
  </si>
  <si>
    <t>Contractor Role *</t>
  </si>
  <si>
    <r>
      <t xml:space="preserve">Level of Experience * </t>
    </r>
    <r>
      <rPr>
        <sz val="11"/>
        <color rgb="FF000000"/>
        <rFont val="Arial"/>
        <scheme val="major"/>
      </rPr>
      <t>(Please select from Dropdown)</t>
    </r>
  </si>
  <si>
    <r>
      <t>Department *</t>
    </r>
    <r>
      <rPr>
        <sz val="11"/>
        <color rgb="FF000000"/>
        <rFont val="Arial"/>
        <scheme val="major"/>
      </rPr>
      <t xml:space="preserve"> (Please select closest match from the dropdown)</t>
    </r>
  </si>
  <si>
    <r>
      <t>Eligible % *</t>
    </r>
    <r>
      <rPr>
        <sz val="11"/>
        <color rgb="FF000000"/>
        <rFont val="Arial"/>
        <scheme val="major"/>
      </rPr>
      <t xml:space="preserve"> (What percentage of the employee's time is spent on eligible game development activities?)</t>
    </r>
  </si>
  <si>
    <r>
      <t>Fulltime Time Equivalent *</t>
    </r>
    <r>
      <rPr>
        <sz val="11"/>
        <color rgb="FF000000"/>
        <rFont val="Arial"/>
        <scheme val="major"/>
      </rPr>
      <t xml:space="preserve"> (Is the employee fulltime or part-time?)</t>
    </r>
  </si>
  <si>
    <t>Senior Game Designer</t>
  </si>
  <si>
    <t>Based in NZ</t>
  </si>
  <si>
    <t>Narrative Designer</t>
  </si>
  <si>
    <t>ACC Levies (if not included in payroll)</t>
  </si>
  <si>
    <t>Please include a summary of total ACC levies paid per employee during the financial year using the below template table, if these transactions are not already included in your payroll data (and summary above).</t>
  </si>
  <si>
    <t>Project/s</t>
  </si>
  <si>
    <t>Level of Experience</t>
  </si>
  <si>
    <t>Department</t>
  </si>
  <si>
    <t>Amount*</t>
  </si>
  <si>
    <t>Eligible %*</t>
  </si>
  <si>
    <t>Fulltime Time Equivalent</t>
  </si>
  <si>
    <t>Eligible Amount</t>
  </si>
  <si>
    <t>Kiwisaver included in employee contract (if not included in payroll)</t>
  </si>
  <si>
    <t>Please include a summary of total Kiwisaver contributions paid per employee during the financial year using the below template table, if these transactions are not already included in your payroll data (and summary above).</t>
  </si>
  <si>
    <t>Bonuses included in employee contract (if not included in payroll)</t>
  </si>
  <si>
    <t>Please include a summary of total Bonuses paid per employee during the financial year using the below template table, if these transactions are not already included in your payroll data (and summary above).</t>
  </si>
  <si>
    <t>Benefits included in employee contract (if not included in payroll)</t>
  </si>
  <si>
    <t>Please include a summary of total Benefits paid per employee during the financial year using the below template table, if these transactions are not already included in your payroll data (and summary above).</t>
  </si>
  <si>
    <t>Training included in employee contract (if not included in payroll)</t>
  </si>
  <si>
    <t>Please include a summary of total Traing costs per employee during the financial year using the below template table, if these transactions are not already included in your payroll data (and summary above).</t>
  </si>
  <si>
    <t>Training*</t>
  </si>
  <si>
    <t>Staff Position involved in training*</t>
  </si>
  <si>
    <t>Number of Staff involved in Training*</t>
  </si>
  <si>
    <t xml:space="preserve"> Amount*</t>
  </si>
  <si>
    <t>Eligible Amount for GDSR*</t>
  </si>
  <si>
    <t>31/4/24</t>
  </si>
  <si>
    <t>Unreal Engine workshop</t>
  </si>
  <si>
    <t>Intermediate Programmer, Intern Programmer</t>
  </si>
  <si>
    <t>Environment Art course</t>
  </si>
  <si>
    <t xml:space="preserve">Training for creating 3D environments </t>
  </si>
  <si>
    <t>30/1/25</t>
  </si>
  <si>
    <t>Leadership mgmt training</t>
  </si>
  <si>
    <t>CEO</t>
  </si>
  <si>
    <t>Not specific to game development</t>
  </si>
  <si>
    <t>DEPRECIATION</t>
  </si>
  <si>
    <t xml:space="preserve">The following worksheet shows an example of depreciation broken down by asset name. If any depreciation is portioned, please explain the bases of the amount that is eligible under the GDSR. </t>
  </si>
  <si>
    <t>Depreciation Schedule Source:</t>
  </si>
  <si>
    <t>Computer Equipment - Depreciation</t>
  </si>
  <si>
    <t>Please list your computer equipment depreciation cost related to game to development (as defined in the GDSR Guidelines).</t>
  </si>
  <si>
    <t xml:space="preserve">Item </t>
  </si>
  <si>
    <t xml:space="preserve">Project/s </t>
  </si>
  <si>
    <t xml:space="preserve">Depreciation Method </t>
  </si>
  <si>
    <t xml:space="preserve">Cost </t>
  </si>
  <si>
    <t>Opening Value</t>
  </si>
  <si>
    <t>Purchases</t>
  </si>
  <si>
    <t>Disposals</t>
  </si>
  <si>
    <t>Closing Value</t>
  </si>
  <si>
    <t>Private Use Amount</t>
  </si>
  <si>
    <t>Eligible?</t>
  </si>
  <si>
    <t>2 x HP Probook 15.6" laptops</t>
  </si>
  <si>
    <t>Computer Equip</t>
  </si>
  <si>
    <t>Straight Line 10%</t>
  </si>
  <si>
    <t>1 x MacBookPro 15.4 16GB</t>
  </si>
  <si>
    <t>2 x Samsung 24" monitors</t>
  </si>
  <si>
    <t>Sandisk 240GB SSD Plus 2.5" SATA III SSD (8)</t>
  </si>
  <si>
    <t>iPhone 13 Pro 128 GB</t>
  </si>
  <si>
    <t>Samsung Galaxy S22 5G</t>
  </si>
  <si>
    <t>Total:</t>
  </si>
  <si>
    <t>Software - Depreciation</t>
  </si>
  <si>
    <t>Please list your software depreciation cost related to game to development (as defined in the GDSR Guidelines).</t>
  </si>
  <si>
    <t>Unity Game Engine</t>
  </si>
  <si>
    <t>Software</t>
  </si>
  <si>
    <t>Game engine platform - New Game 24</t>
  </si>
  <si>
    <t>Low Value Assets - Depreciation</t>
  </si>
  <si>
    <t>Please list your software and hardware depreciation cost related to game to development (as defined in the GDSR Guidelines).</t>
  </si>
  <si>
    <t>PB Technologies Ltd - cable</t>
  </si>
  <si>
    <t>Logitech MX Ergo Mouse, Wireless, Black, Tilt Stand</t>
  </si>
  <si>
    <t>Unitek Ultrapro HDMI 2.1 Active Optical HDMI Cable, 5m</t>
  </si>
  <si>
    <t>Apple Magic Keyboard with Numeric Keypad - US English, Wireless, Bluetooth</t>
  </si>
  <si>
    <t>6x HP Cloud Stinger 2 Core, Gaming Headset, Binaural, Black</t>
  </si>
  <si>
    <t>Deepcool GAMMAXX 400 XT CPU Cooler</t>
  </si>
  <si>
    <t>Example of Depreciation: Broken down by account</t>
  </si>
  <si>
    <t xml:space="preserve">Account </t>
  </si>
  <si>
    <t>DEPR</t>
  </si>
  <si>
    <t>ELIGIBILITY %</t>
  </si>
  <si>
    <t>ELIGIBLE AMOUNT</t>
  </si>
  <si>
    <t>RATIONALE</t>
  </si>
  <si>
    <t>1 Apr 2024 - 31 Mar 2025</t>
  </si>
  <si>
    <t>Leasehold Property Improvements - Depreciation</t>
  </si>
  <si>
    <t>Relating to Game Development</t>
  </si>
  <si>
    <t>Office Equipment - Depreciation</t>
  </si>
  <si>
    <t>Plant &amp; Equipment - Depreciation</t>
  </si>
  <si>
    <t>Grand Total</t>
  </si>
  <si>
    <t>Low Value Assets (&lt;$1,000) -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</si>
</sst>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64" formatCode="&quot;$&quot;#,##0.00_);[Red]\(&quot;$&quot;#,##0.00\)"/>
    <numFmt numFmtId="165" formatCode="&quot;$&quot;#,##0.00"/>
    <numFmt numFmtId="166" formatCode="dd\ mmm\ yyyy"/>
    <numFmt numFmtId="167" formatCode="#,##0.00;\(#,##0.00\)"/>
    <numFmt numFmtId="168" formatCode="ddd&quot; &quot;d&quot;/&quot;m&quot;/&quot;yy"/>
    <numFmt numFmtId="169" formatCode="_([$$-409]* #,##0.00_);_([$$-409]* \(#,##0.00\);_([$$-409]* &quot;-&quot;??_);_(@_)"/>
    <numFmt numFmtId="170" formatCode="_([$$-409]* #,##0_);_([$$-409]* \(#,##0\);_([$$-409]* &quot;-&quot;??_);_(@_)"/>
    <numFmt numFmtId="171" formatCode="[$-409]d\-mmm\-yyyy;@"/>
    <numFmt numFmtId="172" formatCode="_(&quot;$&quot;* #,##0_);_(&quot;$&quot;* \(#,##0\);_(&quot;$&quot;* &quot;-&quot;??_);_(@_)"/>
  </numFmts>
  <fonts count="31" x14ac:knownFonts="1">
    <font>
      <sz val="10"/>
      <color rgb="FF000000"/>
      <name val="Arial"/>
      <scheme val="minor"/>
    </font>
    <font>
      <sz val="11"/>
      <color theme="1"/>
      <name val="Arial"/>
      <family val="2"/>
      <scheme val="minor"/>
    </font>
    <font>
      <sz val="10"/>
      <color rgb="FF000000"/>
      <name val="Arial"/>
      <family val="2"/>
      <scheme val="minor"/>
    </font>
    <font>
      <sz val="11"/>
      <color theme="1"/>
      <name val="Barlow"/>
    </font>
    <font>
      <u/>
      <sz val="10"/>
      <color theme="10"/>
      <name val="Arial"/>
      <family val="2"/>
      <scheme val="minor"/>
    </font>
    <font>
      <sz val="11"/>
      <color rgb="FF000000"/>
      <name val="Arial"/>
      <family val="2"/>
      <scheme val="minor"/>
    </font>
    <font>
      <sz val="11"/>
      <color theme="1"/>
      <name val="Arial"/>
      <family val="2"/>
      <scheme val="minor"/>
    </font>
    <font>
      <sz val="11"/>
      <name val="Arial"/>
      <family val="2"/>
      <scheme val="minor"/>
    </font>
    <font>
      <sz val="11"/>
      <color rgb="FF000000"/>
      <name val="Arial"/>
      <scheme val="minor"/>
    </font>
    <font>
      <i/>
      <sz val="11"/>
      <color rgb="FF000000"/>
      <name val="Arial"/>
      <family val="2"/>
      <scheme val="minor"/>
    </font>
    <font>
      <b/>
      <sz val="11"/>
      <color rgb="FF000000"/>
      <name val="Arial"/>
      <family val="2"/>
      <scheme val="minor"/>
    </font>
    <font>
      <sz val="11"/>
      <color rgb="FF000000"/>
      <name val="Arial"/>
    </font>
    <font>
      <b/>
      <sz val="11"/>
      <color theme="1"/>
      <name val="Arial"/>
      <family val="2"/>
      <scheme val="minor"/>
    </font>
    <font>
      <i/>
      <sz val="11"/>
      <color rgb="FF000000"/>
      <name val="Arial"/>
    </font>
    <font>
      <sz val="11"/>
      <color theme="1"/>
      <name val="Arial"/>
      <family val="2"/>
    </font>
    <font>
      <b/>
      <sz val="11"/>
      <color rgb="FF000000"/>
      <name val="Arial"/>
      <family val="2"/>
      <scheme val="major"/>
    </font>
    <font>
      <sz val="11"/>
      <color rgb="FF000000"/>
      <name val="Arial"/>
      <family val="2"/>
      <scheme val="major"/>
    </font>
    <font>
      <u/>
      <sz val="11"/>
      <color rgb="FF0563C1"/>
      <name val="Arial"/>
      <family val="2"/>
      <scheme val="major"/>
    </font>
    <font>
      <i/>
      <sz val="11"/>
      <color rgb="FF000000"/>
      <name val="Arial"/>
      <family val="2"/>
      <scheme val="major"/>
    </font>
    <font>
      <u/>
      <sz val="11"/>
      <color theme="10"/>
      <name val="Arial"/>
      <family val="2"/>
      <scheme val="major"/>
    </font>
    <font>
      <b/>
      <sz val="11"/>
      <color rgb="FF000000"/>
      <name val="Arial"/>
      <scheme val="minor"/>
    </font>
    <font>
      <i/>
      <sz val="11"/>
      <color theme="1"/>
      <name val="Arial"/>
      <family val="2"/>
      <scheme val="minor"/>
    </font>
    <font>
      <sz val="11"/>
      <color rgb="FF000000"/>
      <name val="Arial"/>
      <scheme val="major"/>
    </font>
    <font>
      <b/>
      <sz val="11"/>
      <color rgb="FF000000"/>
      <name val="Arial"/>
      <scheme val="major"/>
    </font>
    <font>
      <b/>
      <sz val="11"/>
      <color theme="1"/>
      <name val="Arial"/>
      <scheme val="major"/>
    </font>
    <font>
      <b/>
      <sz val="11"/>
      <name val="Arial"/>
      <family val="2"/>
      <scheme val="minor"/>
    </font>
    <font>
      <b/>
      <sz val="11"/>
      <color rgb="FF000000"/>
      <name val="Arial"/>
      <charset val="1"/>
    </font>
    <font>
      <sz val="11"/>
      <color rgb="FF000000"/>
      <name val="Arial"/>
      <charset val="1"/>
    </font>
    <font>
      <b/>
      <sz val="11"/>
      <color theme="1"/>
      <name val="Arial"/>
      <family val="2"/>
    </font>
    <font>
      <b/>
      <sz val="11"/>
      <color rgb="FF000000"/>
      <name val="Arial"/>
      <family val="2"/>
    </font>
    <font>
      <sz val="11"/>
      <color rgb="FF000000"/>
      <name val="Barlow"/>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bgColor indexed="64"/>
      </patternFill>
    </fill>
    <fill>
      <patternFill patternType="solid">
        <fgColor theme="0" tint="-4.9989318521683403E-2"/>
        <bgColor indexed="64"/>
      </patternFill>
    </fill>
  </fills>
  <borders count="4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EBEBEB"/>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BFBFBF"/>
      </bottom>
      <diagonal/>
    </border>
    <border>
      <left/>
      <right/>
      <top/>
      <bottom style="thin">
        <color rgb="FFBFBFBF"/>
      </bottom>
      <diagonal/>
    </border>
    <border>
      <left/>
      <right/>
      <top/>
      <bottom style="double">
        <color rgb="FFBFBFB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EBEBEB"/>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300">
    <xf numFmtId="0" fontId="0" fillId="0" borderId="0" xfId="0"/>
    <xf numFmtId="0" fontId="3" fillId="0" borderId="16" xfId="0" applyFont="1" applyBorder="1"/>
    <xf numFmtId="0" fontId="3" fillId="0" borderId="0" xfId="0" applyFont="1"/>
    <xf numFmtId="0" fontId="3" fillId="0" borderId="0" xfId="0" applyFont="1" applyAlignment="1">
      <alignment vertical="center"/>
    </xf>
    <xf numFmtId="0" fontId="8" fillId="0" borderId="8" xfId="0" applyFont="1" applyBorder="1" applyAlignment="1">
      <alignment horizontal="left" vertical="top"/>
    </xf>
    <xf numFmtId="0" fontId="5" fillId="0" borderId="23" xfId="0" applyFont="1" applyBorder="1" applyAlignment="1">
      <alignment horizontal="left" vertical="top"/>
    </xf>
    <xf numFmtId="0" fontId="5" fillId="0" borderId="8" xfId="0" applyFont="1" applyBorder="1" applyAlignment="1">
      <alignment horizontal="left" vertical="top"/>
    </xf>
    <xf numFmtId="6" fontId="5" fillId="0" borderId="8" xfId="0" applyNumberFormat="1" applyFont="1" applyBorder="1" applyAlignment="1">
      <alignment horizontal="left" vertical="top"/>
    </xf>
    <xf numFmtId="9" fontId="5" fillId="0" borderId="8" xfId="0" applyNumberFormat="1" applyFont="1" applyBorder="1" applyAlignment="1">
      <alignment horizontal="left" vertical="top"/>
    </xf>
    <xf numFmtId="0" fontId="5" fillId="0" borderId="24" xfId="0" applyFont="1" applyBorder="1" applyAlignment="1">
      <alignment horizontal="left" vertical="top"/>
    </xf>
    <xf numFmtId="0" fontId="9" fillId="0" borderId="21" xfId="0" applyFont="1" applyBorder="1" applyAlignment="1">
      <alignment horizontal="left" vertical="top" wrapText="1"/>
    </xf>
    <xf numFmtId="0" fontId="6" fillId="0" borderId="3" xfId="0" applyFont="1" applyBorder="1" applyAlignment="1">
      <alignment horizontal="left" vertical="top"/>
    </xf>
    <xf numFmtId="3" fontId="6" fillId="0" borderId="0" xfId="0" applyNumberFormat="1" applyFont="1" applyAlignment="1">
      <alignment horizontal="left" vertical="top"/>
    </xf>
    <xf numFmtId="170" fontId="6" fillId="0" borderId="4" xfId="0" applyNumberFormat="1" applyFont="1" applyBorder="1" applyAlignment="1">
      <alignment horizontal="left" vertical="top"/>
    </xf>
    <xf numFmtId="170" fontId="6" fillId="0" borderId="0" xfId="0" applyNumberFormat="1" applyFont="1" applyAlignment="1">
      <alignment horizontal="left" vertical="top"/>
    </xf>
    <xf numFmtId="0" fontId="6" fillId="0" borderId="0" xfId="0" applyFont="1" applyAlignment="1">
      <alignment horizontal="left" vertical="top"/>
    </xf>
    <xf numFmtId="0" fontId="6" fillId="0" borderId="8" xfId="0" applyFont="1" applyBorder="1" applyAlignment="1">
      <alignment horizontal="left" vertical="top"/>
    </xf>
    <xf numFmtId="172" fontId="6" fillId="0" borderId="8" xfId="0" applyNumberFormat="1" applyFont="1" applyBorder="1" applyAlignment="1">
      <alignment horizontal="left" vertical="top"/>
    </xf>
    <xf numFmtId="0" fontId="5" fillId="0" borderId="0" xfId="0" applyFont="1" applyAlignment="1">
      <alignment horizontal="left" vertical="top"/>
    </xf>
    <xf numFmtId="164" fontId="5" fillId="0" borderId="0" xfId="0" applyNumberFormat="1" applyFont="1" applyAlignment="1">
      <alignment horizontal="left" vertical="top"/>
    </xf>
    <xf numFmtId="0" fontId="7" fillId="0" borderId="0" xfId="0" applyFont="1" applyAlignment="1">
      <alignment horizontal="left" vertical="top"/>
    </xf>
    <xf numFmtId="0" fontId="5" fillId="0" borderId="18" xfId="0" applyFont="1" applyBorder="1" applyAlignment="1">
      <alignment horizontal="left" vertical="top"/>
    </xf>
    <xf numFmtId="164" fontId="5" fillId="2" borderId="19" xfId="0" applyNumberFormat="1" applyFont="1" applyFill="1" applyBorder="1" applyAlignment="1">
      <alignment horizontal="left" vertical="top"/>
    </xf>
    <xf numFmtId="164" fontId="5" fillId="0" borderId="18" xfId="0" applyNumberFormat="1" applyFont="1" applyBorder="1" applyAlignment="1">
      <alignment horizontal="left" vertical="top"/>
    </xf>
    <xf numFmtId="0" fontId="6" fillId="0" borderId="8" xfId="0" applyFont="1" applyBorder="1"/>
    <xf numFmtId="165" fontId="6" fillId="0" borderId="8" xfId="0" applyNumberFormat="1" applyFont="1" applyBorder="1"/>
    <xf numFmtId="171" fontId="6" fillId="0" borderId="8" xfId="0" applyNumberFormat="1" applyFont="1" applyBorder="1"/>
    <xf numFmtId="0" fontId="6" fillId="0" borderId="8" xfId="0" applyFont="1" applyBorder="1" applyAlignment="1">
      <alignment horizontal="left" vertical="top" wrapText="1"/>
    </xf>
    <xf numFmtId="0" fontId="6" fillId="0" borderId="8" xfId="0" applyFont="1" applyBorder="1" applyAlignment="1">
      <alignment wrapText="1"/>
    </xf>
    <xf numFmtId="0" fontId="8" fillId="0" borderId="8" xfId="0" applyFont="1" applyBorder="1"/>
    <xf numFmtId="165" fontId="6" fillId="0" borderId="8" xfId="0" applyNumberFormat="1" applyFont="1" applyBorder="1" applyAlignment="1">
      <alignment horizontal="right"/>
    </xf>
    <xf numFmtId="171" fontId="6" fillId="0" borderId="8" xfId="0" applyNumberFormat="1" applyFont="1" applyBorder="1" applyAlignment="1">
      <alignment horizontal="right"/>
    </xf>
    <xf numFmtId="166" fontId="6" fillId="0" borderId="8" xfId="0" applyNumberFormat="1" applyFont="1" applyBorder="1" applyAlignment="1">
      <alignment horizontal="left" vertical="top"/>
    </xf>
    <xf numFmtId="169" fontId="6" fillId="0" borderId="8" xfId="0" applyNumberFormat="1" applyFont="1" applyBorder="1" applyAlignment="1">
      <alignment horizontal="left" vertical="top"/>
    </xf>
    <xf numFmtId="166" fontId="6" fillId="0" borderId="21" xfId="0" applyNumberFormat="1" applyFont="1" applyBorder="1" applyAlignment="1">
      <alignment horizontal="left" vertical="top"/>
    </xf>
    <xf numFmtId="0" fontId="6" fillId="0" borderId="21" xfId="0" applyFont="1" applyBorder="1" applyAlignment="1">
      <alignment horizontal="left" vertical="top"/>
    </xf>
    <xf numFmtId="0" fontId="8" fillId="0" borderId="23" xfId="0" applyFont="1" applyBorder="1"/>
    <xf numFmtId="169" fontId="8" fillId="0" borderId="8" xfId="0" applyNumberFormat="1" applyFont="1" applyBorder="1"/>
    <xf numFmtId="0" fontId="8"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19" fillId="0" borderId="0" xfId="2" applyFont="1" applyAlignment="1">
      <alignment horizontal="left" vertical="top"/>
    </xf>
    <xf numFmtId="0" fontId="16" fillId="0" borderId="8" xfId="0" applyFont="1" applyBorder="1" applyAlignment="1">
      <alignment horizontal="left" vertical="top" wrapText="1"/>
    </xf>
    <xf numFmtId="6" fontId="16" fillId="0" borderId="8" xfId="0" applyNumberFormat="1" applyFont="1" applyBorder="1" applyAlignment="1">
      <alignment horizontal="left" vertical="top" wrapText="1"/>
    </xf>
    <xf numFmtId="9" fontId="16" fillId="0" borderId="8" xfId="0" applyNumberFormat="1" applyFont="1" applyBorder="1" applyAlignment="1">
      <alignment horizontal="left" vertical="top" wrapText="1"/>
    </xf>
    <xf numFmtId="0" fontId="15" fillId="2" borderId="8" xfId="0" applyFont="1" applyFill="1" applyBorder="1" applyAlignment="1">
      <alignment horizontal="left" vertical="top" wrapText="1"/>
    </xf>
    <xf numFmtId="6" fontId="15" fillId="2" borderId="8" xfId="0" applyNumberFormat="1" applyFont="1" applyFill="1" applyBorder="1" applyAlignment="1">
      <alignment horizontal="left" vertical="top" wrapText="1"/>
    </xf>
    <xf numFmtId="0" fontId="20" fillId="0" borderId="0" xfId="0" applyFont="1" applyAlignment="1">
      <alignment horizontal="left" vertical="top"/>
    </xf>
    <xf numFmtId="9" fontId="5" fillId="0" borderId="21" xfId="0" applyNumberFormat="1" applyFont="1" applyBorder="1" applyAlignment="1">
      <alignment horizontal="left" vertical="top"/>
    </xf>
    <xf numFmtId="6" fontId="5" fillId="0" borderId="23" xfId="0" applyNumberFormat="1" applyFont="1" applyBorder="1" applyAlignment="1">
      <alignment horizontal="left" vertical="top"/>
    </xf>
    <xf numFmtId="0" fontId="5" fillId="0" borderId="26" xfId="0" applyFont="1" applyBorder="1" applyAlignment="1">
      <alignment horizontal="left" vertical="top"/>
    </xf>
    <xf numFmtId="0" fontId="8" fillId="0" borderId="8" xfId="0" applyFont="1" applyBorder="1" applyAlignment="1">
      <alignment horizontal="left" vertical="top" wrapText="1"/>
    </xf>
    <xf numFmtId="0" fontId="6" fillId="0" borderId="23" xfId="0" applyFont="1" applyBorder="1" applyAlignment="1">
      <alignment horizontal="left" vertical="top" wrapText="1"/>
    </xf>
    <xf numFmtId="0" fontId="14" fillId="0" borderId="8" xfId="0" applyFont="1" applyBorder="1" applyAlignment="1">
      <alignment horizontal="left" vertical="top" wrapText="1"/>
    </xf>
    <xf numFmtId="165" fontId="6" fillId="0" borderId="8" xfId="0" applyNumberFormat="1" applyFont="1" applyBorder="1" applyAlignment="1">
      <alignment horizontal="left" vertical="top" wrapText="1"/>
    </xf>
    <xf numFmtId="9" fontId="6" fillId="0" borderId="8" xfId="0" applyNumberFormat="1" applyFont="1" applyBorder="1" applyAlignment="1">
      <alignment horizontal="left" vertical="top" wrapText="1"/>
    </xf>
    <xf numFmtId="0" fontId="8" fillId="0" borderId="21" xfId="0" applyFont="1" applyBorder="1" applyAlignment="1">
      <alignment horizontal="left" vertical="top" wrapText="1"/>
    </xf>
    <xf numFmtId="14" fontId="8" fillId="0" borderId="8" xfId="0" applyNumberFormat="1" applyFont="1" applyBorder="1" applyAlignment="1">
      <alignment horizontal="left" vertical="top" wrapText="1"/>
    </xf>
    <xf numFmtId="166" fontId="12" fillId="2" borderId="8" xfId="0" applyNumberFormat="1" applyFont="1" applyFill="1" applyBorder="1" applyAlignment="1">
      <alignment horizontal="left" vertical="top"/>
    </xf>
    <xf numFmtId="0" fontId="12" fillId="2" borderId="8" xfId="0" applyFont="1" applyFill="1" applyBorder="1" applyAlignment="1">
      <alignment horizontal="left" vertical="top"/>
    </xf>
    <xf numFmtId="10" fontId="12" fillId="2" borderId="8" xfId="1" applyNumberFormat="1" applyFont="1" applyFill="1" applyBorder="1" applyAlignment="1">
      <alignment horizontal="left" vertical="top"/>
    </xf>
    <xf numFmtId="0" fontId="12" fillId="2" borderId="8" xfId="0" applyFont="1" applyFill="1" applyBorder="1"/>
    <xf numFmtId="0" fontId="12" fillId="2" borderId="26" xfId="0" applyFont="1" applyFill="1" applyBorder="1" applyAlignment="1">
      <alignment horizontal="left" vertical="top"/>
    </xf>
    <xf numFmtId="165" fontId="12" fillId="2" borderId="8" xfId="0" applyNumberFormat="1" applyFont="1" applyFill="1" applyBorder="1" applyAlignment="1">
      <alignment horizontal="left" vertical="top"/>
    </xf>
    <xf numFmtId="165" fontId="12" fillId="2" borderId="8" xfId="1" applyNumberFormat="1" applyFont="1" applyFill="1" applyBorder="1" applyAlignment="1">
      <alignment horizontal="left" vertical="top"/>
    </xf>
    <xf numFmtId="165" fontId="6" fillId="0" borderId="8" xfId="0" applyNumberFormat="1" applyFont="1" applyBorder="1" applyAlignment="1">
      <alignment horizontal="left" vertical="top"/>
    </xf>
    <xf numFmtId="0" fontId="6" fillId="2" borderId="3" xfId="0" applyFont="1" applyFill="1" applyBorder="1" applyAlignment="1">
      <alignment horizontal="left" vertical="top"/>
    </xf>
    <xf numFmtId="170" fontId="6" fillId="2" borderId="0" xfId="0" applyNumberFormat="1" applyFont="1" applyFill="1" applyAlignment="1">
      <alignment horizontal="left" vertical="top"/>
    </xf>
    <xf numFmtId="3" fontId="6" fillId="2" borderId="0" xfId="0" applyNumberFormat="1" applyFont="1" applyFill="1" applyAlignment="1">
      <alignment horizontal="left" vertical="top"/>
    </xf>
    <xf numFmtId="170" fontId="6" fillId="2" borderId="4" xfId="0" applyNumberFormat="1" applyFont="1" applyFill="1" applyBorder="1" applyAlignment="1">
      <alignment horizontal="left" vertical="top"/>
    </xf>
    <xf numFmtId="170" fontId="6" fillId="4" borderId="0" xfId="0" applyNumberFormat="1" applyFont="1" applyFill="1" applyAlignment="1">
      <alignment horizontal="left" vertical="top"/>
    </xf>
    <xf numFmtId="170" fontId="12" fillId="4" borderId="24" xfId="0" applyNumberFormat="1" applyFont="1" applyFill="1" applyBorder="1" applyAlignment="1">
      <alignment horizontal="left" vertical="top"/>
    </xf>
    <xf numFmtId="3" fontId="12" fillId="4" borderId="24" xfId="0" applyNumberFormat="1" applyFont="1" applyFill="1" applyBorder="1" applyAlignment="1">
      <alignment horizontal="left" vertical="top"/>
    </xf>
    <xf numFmtId="0" fontId="10" fillId="2" borderId="19" xfId="0" applyFont="1" applyFill="1" applyBorder="1" applyAlignment="1">
      <alignment horizontal="left" vertical="top"/>
    </xf>
    <xf numFmtId="170" fontId="12" fillId="0" borderId="8" xfId="0" applyNumberFormat="1" applyFont="1" applyBorder="1" applyAlignment="1">
      <alignment horizontal="left" vertical="top"/>
    </xf>
    <xf numFmtId="0" fontId="12" fillId="2" borderId="24" xfId="0" applyFont="1" applyFill="1" applyBorder="1" applyAlignment="1">
      <alignment horizontal="left" vertical="top"/>
    </xf>
    <xf numFmtId="0" fontId="5" fillId="0" borderId="0" xfId="0" applyFont="1" applyAlignment="1">
      <alignment vertical="top"/>
    </xf>
    <xf numFmtId="0" fontId="5" fillId="0" borderId="0" xfId="0" applyFont="1" applyAlignment="1">
      <alignment vertical="top" wrapText="1"/>
    </xf>
    <xf numFmtId="0" fontId="8" fillId="6" borderId="0" xfId="0" applyFont="1" applyFill="1" applyAlignment="1">
      <alignment horizontal="left" vertical="top"/>
    </xf>
    <xf numFmtId="0" fontId="8" fillId="5" borderId="0" xfId="0" applyFont="1" applyFill="1" applyAlignment="1">
      <alignment horizontal="left" vertical="top"/>
    </xf>
    <xf numFmtId="0" fontId="15" fillId="0" borderId="0" xfId="0" applyFont="1" applyAlignment="1">
      <alignment vertical="top" wrapText="1"/>
    </xf>
    <xf numFmtId="6" fontId="15" fillId="0" borderId="0" xfId="0" applyNumberFormat="1" applyFont="1" applyAlignment="1">
      <alignment horizontal="left" vertical="top"/>
    </xf>
    <xf numFmtId="0" fontId="8" fillId="0" borderId="3" xfId="0" applyFont="1" applyBorder="1" applyAlignment="1">
      <alignment vertical="top" wrapText="1"/>
    </xf>
    <xf numFmtId="0" fontId="8" fillId="0" borderId="0" xfId="0" applyFont="1" applyAlignment="1">
      <alignment vertical="top" wrapText="1"/>
    </xf>
    <xf numFmtId="0" fontId="12" fillId="2" borderId="21" xfId="0" applyFont="1" applyFill="1" applyBorder="1" applyAlignment="1">
      <alignment vertical="top"/>
    </xf>
    <xf numFmtId="0" fontId="21" fillId="2" borderId="21" xfId="0" applyFont="1" applyFill="1" applyBorder="1" applyAlignment="1">
      <alignment horizontal="left" vertical="top"/>
    </xf>
    <xf numFmtId="6" fontId="16" fillId="8" borderId="8" xfId="0" applyNumberFormat="1" applyFont="1" applyFill="1" applyBorder="1" applyAlignment="1">
      <alignment horizontal="left" vertical="top"/>
    </xf>
    <xf numFmtId="6" fontId="16" fillId="8" borderId="24" xfId="0" applyNumberFormat="1" applyFont="1" applyFill="1" applyBorder="1" applyAlignment="1">
      <alignment horizontal="left" vertical="top"/>
    </xf>
    <xf numFmtId="0" fontId="24" fillId="0" borderId="5" xfId="0" applyFont="1" applyBorder="1" applyAlignment="1">
      <alignment horizontal="left" vertical="top"/>
    </xf>
    <xf numFmtId="0" fontId="24" fillId="0" borderId="6" xfId="0" applyFont="1" applyBorder="1" applyAlignment="1">
      <alignment horizontal="left" vertical="top"/>
    </xf>
    <xf numFmtId="0" fontId="24" fillId="0" borderId="7" xfId="0" applyFont="1" applyBorder="1" applyAlignment="1">
      <alignment horizontal="left" vertical="top"/>
    </xf>
    <xf numFmtId="170" fontId="12" fillId="0" borderId="26" xfId="0" applyNumberFormat="1" applyFont="1" applyBorder="1" applyAlignment="1">
      <alignment horizontal="right" vertical="top"/>
    </xf>
    <xf numFmtId="172" fontId="6" fillId="0" borderId="0" xfId="0" applyNumberFormat="1" applyFont="1" applyAlignment="1">
      <alignment horizontal="left" vertical="top"/>
    </xf>
    <xf numFmtId="9" fontId="12" fillId="0" borderId="26" xfId="0" applyNumberFormat="1" applyFont="1" applyBorder="1" applyAlignment="1">
      <alignment horizontal="right" vertical="top"/>
    </xf>
    <xf numFmtId="0" fontId="10" fillId="0" borderId="0" xfId="0" applyFont="1" applyAlignment="1">
      <alignment vertical="top"/>
    </xf>
    <xf numFmtId="0" fontId="8" fillId="0" borderId="0" xfId="0" applyFont="1"/>
    <xf numFmtId="0" fontId="8" fillId="0" borderId="0" xfId="0" applyFont="1" applyAlignment="1">
      <alignment vertical="top"/>
    </xf>
    <xf numFmtId="0" fontId="23" fillId="2" borderId="0" xfId="0" applyFont="1" applyFill="1" applyAlignment="1">
      <alignment horizontal="left" vertical="top"/>
    </xf>
    <xf numFmtId="164" fontId="10" fillId="2" borderId="19" xfId="0" applyNumberFormat="1" applyFont="1" applyFill="1" applyBorder="1" applyAlignment="1">
      <alignment horizontal="left" vertical="top"/>
    </xf>
    <xf numFmtId="0" fontId="10" fillId="2" borderId="20" xfId="0" applyFont="1" applyFill="1" applyBorder="1" applyAlignment="1">
      <alignment horizontal="left" vertical="top"/>
    </xf>
    <xf numFmtId="164" fontId="10" fillId="2" borderId="20" xfId="0" applyNumberFormat="1" applyFont="1" applyFill="1" applyBorder="1" applyAlignment="1">
      <alignment horizontal="left" vertical="top"/>
    </xf>
    <xf numFmtId="0" fontId="10" fillId="2" borderId="0" xfId="0" applyFont="1" applyFill="1" applyAlignment="1">
      <alignment horizontal="left" vertical="top"/>
    </xf>
    <xf numFmtId="0" fontId="25" fillId="2" borderId="0" xfId="0" applyFont="1" applyFill="1" applyAlignment="1">
      <alignment horizontal="left" vertical="top"/>
    </xf>
    <xf numFmtId="164" fontId="10" fillId="2" borderId="0" xfId="0" applyNumberFormat="1" applyFont="1" applyFill="1" applyAlignment="1">
      <alignment horizontal="left" vertical="top"/>
    </xf>
    <xf numFmtId="165" fontId="12" fillId="2" borderId="8" xfId="0" applyNumberFormat="1" applyFont="1" applyFill="1" applyBorder="1" applyAlignment="1">
      <alignment horizontal="right" vertical="top"/>
    </xf>
    <xf numFmtId="0" fontId="12" fillId="4" borderId="0" xfId="0" applyFont="1" applyFill="1" applyAlignment="1">
      <alignment horizontal="left" vertical="top"/>
    </xf>
    <xf numFmtId="0" fontId="6" fillId="4" borderId="0" xfId="0" applyFont="1" applyFill="1" applyAlignment="1">
      <alignment horizontal="left" vertical="top"/>
    </xf>
    <xf numFmtId="10" fontId="6" fillId="0" borderId="0" xfId="0" applyNumberFormat="1" applyFont="1" applyAlignment="1">
      <alignment horizontal="left" vertical="top"/>
    </xf>
    <xf numFmtId="0" fontId="6" fillId="0" borderId="0" xfId="0" applyFont="1"/>
    <xf numFmtId="0" fontId="12" fillId="0" borderId="0" xfId="0" applyFont="1"/>
    <xf numFmtId="0" fontId="10" fillId="6" borderId="0" xfId="0" applyFont="1" applyFill="1" applyAlignment="1">
      <alignment horizontal="left" vertical="top"/>
    </xf>
    <xf numFmtId="0" fontId="6" fillId="6" borderId="0" xfId="0" applyFont="1" applyFill="1" applyAlignment="1">
      <alignment horizontal="left"/>
    </xf>
    <xf numFmtId="0" fontId="21" fillId="0" borderId="0" xfId="0" applyFont="1" applyAlignment="1">
      <alignment horizontal="left" vertical="top"/>
    </xf>
    <xf numFmtId="10" fontId="12" fillId="2" borderId="8" xfId="0" applyNumberFormat="1" applyFont="1" applyFill="1" applyBorder="1" applyAlignment="1">
      <alignment horizontal="left" vertical="top"/>
    </xf>
    <xf numFmtId="0" fontId="8" fillId="2" borderId="0" xfId="0" applyFont="1" applyFill="1"/>
    <xf numFmtId="0" fontId="10" fillId="0" borderId="0" xfId="0" applyFont="1"/>
    <xf numFmtId="0" fontId="6" fillId="5" borderId="0" xfId="0" applyFont="1" applyFill="1" applyAlignment="1">
      <alignment horizontal="left" vertical="top"/>
    </xf>
    <xf numFmtId="0" fontId="10" fillId="2" borderId="0" xfId="0" applyFont="1" applyFill="1"/>
    <xf numFmtId="166" fontId="6" fillId="0" borderId="0" xfId="0" applyNumberFormat="1" applyFont="1" applyAlignment="1">
      <alignment horizontal="left" vertical="top"/>
    </xf>
    <xf numFmtId="167" fontId="6" fillId="0" borderId="0" xfId="0" applyNumberFormat="1" applyFont="1" applyAlignment="1">
      <alignment horizontal="left" vertical="top"/>
    </xf>
    <xf numFmtId="10" fontId="6" fillId="0" borderId="0" xfId="0" applyNumberFormat="1" applyFont="1"/>
    <xf numFmtId="0" fontId="27" fillId="0" borderId="0" xfId="0" applyFont="1"/>
    <xf numFmtId="0" fontId="8" fillId="0" borderId="0" xfId="0" applyFont="1" applyAlignment="1">
      <alignment horizontal="left" vertical="top" wrapText="1"/>
    </xf>
    <xf numFmtId="10" fontId="12" fillId="2" borderId="24" xfId="0" applyNumberFormat="1" applyFont="1" applyFill="1" applyBorder="1" applyAlignment="1">
      <alignment horizontal="left" vertical="top"/>
    </xf>
    <xf numFmtId="0" fontId="5" fillId="0" borderId="0" xfId="0" applyFont="1" applyAlignment="1">
      <alignment horizontal="left" vertical="top" wrapText="1"/>
    </xf>
    <xf numFmtId="0" fontId="5" fillId="6" borderId="0" xfId="0" applyFont="1" applyFill="1" applyAlignment="1">
      <alignment horizontal="left" vertical="top"/>
    </xf>
    <xf numFmtId="0" fontId="5" fillId="5" borderId="0" xfId="0" applyFont="1" applyFill="1" applyAlignment="1">
      <alignment horizontal="left" vertical="top"/>
    </xf>
    <xf numFmtId="0" fontId="5" fillId="0" borderId="21" xfId="0" applyFont="1" applyBorder="1" applyAlignment="1">
      <alignment horizontal="left" vertical="top" wrapText="1"/>
    </xf>
    <xf numFmtId="168" fontId="12" fillId="2" borderId="8" xfId="0" applyNumberFormat="1" applyFont="1" applyFill="1" applyBorder="1" applyAlignment="1">
      <alignment horizontal="left" vertical="top"/>
    </xf>
    <xf numFmtId="6" fontId="12" fillId="2" borderId="8" xfId="0" applyNumberFormat="1" applyFont="1" applyFill="1" applyBorder="1" applyAlignment="1">
      <alignment horizontal="left" vertical="top"/>
    </xf>
    <xf numFmtId="9" fontId="12" fillId="2" borderId="8" xfId="0" applyNumberFormat="1" applyFont="1" applyFill="1" applyBorder="1" applyAlignment="1">
      <alignment horizontal="left" vertical="top"/>
    </xf>
    <xf numFmtId="6" fontId="10" fillId="2" borderId="8" xfId="0" applyNumberFormat="1" applyFont="1" applyFill="1" applyBorder="1" applyAlignment="1">
      <alignment horizontal="left" vertical="top"/>
    </xf>
    <xf numFmtId="0" fontId="10" fillId="2" borderId="21" xfId="0" applyFont="1" applyFill="1" applyBorder="1" applyAlignment="1">
      <alignment horizontal="left" vertical="top"/>
    </xf>
    <xf numFmtId="0" fontId="10" fillId="2" borderId="8" xfId="0" applyFont="1" applyFill="1" applyBorder="1" applyAlignment="1">
      <alignment horizontal="left" vertical="top"/>
    </xf>
    <xf numFmtId="6" fontId="5" fillId="0" borderId="0" xfId="0" applyNumberFormat="1" applyFont="1" applyAlignment="1">
      <alignment horizontal="left" vertical="top"/>
    </xf>
    <xf numFmtId="6" fontId="5" fillId="6" borderId="0" xfId="0" applyNumberFormat="1" applyFont="1" applyFill="1" applyAlignment="1">
      <alignment horizontal="left" vertical="top"/>
    </xf>
    <xf numFmtId="6" fontId="5" fillId="5" borderId="0" xfId="0" applyNumberFormat="1" applyFont="1" applyFill="1" applyAlignment="1">
      <alignment horizontal="left" vertical="top"/>
    </xf>
    <xf numFmtId="168" fontId="14" fillId="0" borderId="0" xfId="0" applyNumberFormat="1" applyFont="1" applyAlignment="1">
      <alignment horizontal="left" vertical="top"/>
    </xf>
    <xf numFmtId="0" fontId="23" fillId="2" borderId="8" xfId="0" applyFont="1" applyFill="1" applyBorder="1" applyAlignment="1">
      <alignment horizontal="left" vertical="top"/>
    </xf>
    <xf numFmtId="0" fontId="24" fillId="2" borderId="8" xfId="0" applyFont="1" applyFill="1" applyBorder="1" applyAlignment="1">
      <alignment horizontal="left" vertical="top"/>
    </xf>
    <xf numFmtId="168" fontId="24" fillId="2" borderId="8" xfId="0" applyNumberFormat="1" applyFont="1" applyFill="1" applyBorder="1" applyAlignment="1">
      <alignment horizontal="left" vertical="top"/>
    </xf>
    <xf numFmtId="10" fontId="24" fillId="2" borderId="21" xfId="0" applyNumberFormat="1" applyFont="1" applyFill="1" applyBorder="1" applyAlignment="1">
      <alignment horizontal="left" vertical="top"/>
    </xf>
    <xf numFmtId="0" fontId="14" fillId="0" borderId="0" xfId="0" applyFont="1" applyAlignment="1">
      <alignment horizontal="left" vertical="top"/>
    </xf>
    <xf numFmtId="165" fontId="6" fillId="0" borderId="0" xfId="0" applyNumberFormat="1" applyFont="1" applyAlignment="1">
      <alignment horizontal="left" vertical="top"/>
    </xf>
    <xf numFmtId="9" fontId="6" fillId="0" borderId="0" xfId="0" applyNumberFormat="1" applyFont="1" applyAlignment="1">
      <alignment horizontal="left" vertical="top"/>
    </xf>
    <xf numFmtId="0" fontId="6" fillId="6" borderId="0" xfId="0" applyFont="1" applyFill="1" applyAlignment="1">
      <alignment horizontal="left" vertical="top"/>
    </xf>
    <xf numFmtId="168" fontId="6" fillId="0" borderId="0" xfId="0" applyNumberFormat="1" applyFont="1" applyAlignment="1">
      <alignment horizontal="left" vertical="top"/>
    </xf>
    <xf numFmtId="0" fontId="6" fillId="0" borderId="8" xfId="0" applyFont="1" applyBorder="1" applyAlignment="1">
      <alignment vertical="top" wrapText="1"/>
    </xf>
    <xf numFmtId="0" fontId="6" fillId="0" borderId="8" xfId="0" applyFont="1" applyBorder="1" applyAlignment="1">
      <alignment vertical="top"/>
    </xf>
    <xf numFmtId="0" fontId="28" fillId="2" borderId="8" xfId="0" applyFont="1" applyFill="1" applyBorder="1" applyAlignment="1">
      <alignment horizontal="left" vertical="top"/>
    </xf>
    <xf numFmtId="0" fontId="14" fillId="0" borderId="8" xfId="0" applyFont="1" applyBorder="1" applyAlignment="1">
      <alignment horizontal="left" vertical="top"/>
    </xf>
    <xf numFmtId="0" fontId="29" fillId="2" borderId="21" xfId="0" applyFont="1" applyFill="1" applyBorder="1" applyAlignment="1">
      <alignment horizontal="left" vertical="top"/>
    </xf>
    <xf numFmtId="0" fontId="14" fillId="0" borderId="3" xfId="0" applyFont="1" applyBorder="1" applyAlignment="1">
      <alignment horizontal="left" vertical="top" wrapText="1"/>
    </xf>
    <xf numFmtId="167" fontId="14" fillId="0" borderId="8" xfId="0" applyNumberFormat="1" applyFont="1" applyBorder="1" applyAlignment="1">
      <alignment horizontal="left" vertical="top"/>
    </xf>
    <xf numFmtId="165" fontId="14" fillId="0" borderId="8" xfId="0" applyNumberFormat="1" applyFont="1" applyBorder="1" applyAlignment="1">
      <alignment horizontal="left" vertical="top"/>
    </xf>
    <xf numFmtId="9" fontId="14" fillId="0" borderId="8" xfId="0" applyNumberFormat="1" applyFont="1" applyBorder="1" applyAlignment="1">
      <alignment horizontal="left" vertical="top"/>
    </xf>
    <xf numFmtId="165" fontId="5" fillId="0" borderId="8" xfId="0" applyNumberFormat="1" applyFont="1" applyBorder="1" applyAlignment="1">
      <alignment horizontal="left" vertical="top"/>
    </xf>
    <xf numFmtId="0" fontId="14" fillId="0" borderId="27" xfId="0" applyFont="1" applyBorder="1" applyAlignment="1">
      <alignment horizontal="left" vertical="top" wrapText="1"/>
    </xf>
    <xf numFmtId="0" fontId="28" fillId="2" borderId="21" xfId="0" applyFont="1" applyFill="1" applyBorder="1" applyAlignment="1">
      <alignment horizontal="left" vertical="top"/>
    </xf>
    <xf numFmtId="167" fontId="28" fillId="2" borderId="8" xfId="0" applyNumberFormat="1" applyFont="1" applyFill="1" applyBorder="1" applyAlignment="1">
      <alignment horizontal="left" vertical="top"/>
    </xf>
    <xf numFmtId="165" fontId="28" fillId="2" borderId="8" xfId="0" applyNumberFormat="1" applyFont="1" applyFill="1" applyBorder="1" applyAlignment="1">
      <alignment horizontal="left" vertical="top"/>
    </xf>
    <xf numFmtId="165" fontId="10" fillId="2" borderId="8" xfId="0" applyNumberFormat="1" applyFont="1" applyFill="1" applyBorder="1" applyAlignment="1">
      <alignment horizontal="left" vertical="top"/>
    </xf>
    <xf numFmtId="0" fontId="30" fillId="0" borderId="0" xfId="0" applyFont="1" applyAlignment="1">
      <alignment horizontal="left" vertical="top"/>
    </xf>
    <xf numFmtId="0" fontId="9" fillId="0" borderId="0" xfId="0" applyFont="1" applyAlignment="1">
      <alignment horizontal="left" vertical="top"/>
    </xf>
    <xf numFmtId="167" fontId="14" fillId="0" borderId="0" xfId="0" applyNumberFormat="1" applyFont="1" applyAlignment="1">
      <alignment horizontal="left" vertical="top"/>
    </xf>
    <xf numFmtId="167" fontId="14" fillId="0" borderId="9" xfId="0" applyNumberFormat="1" applyFont="1" applyBorder="1" applyAlignment="1">
      <alignment horizontal="left" vertical="top"/>
    </xf>
    <xf numFmtId="0" fontId="10" fillId="2" borderId="8" xfId="0" applyFont="1" applyFill="1" applyBorder="1" applyAlignment="1">
      <alignment horizontal="left" vertical="top" wrapText="1"/>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24" fillId="2" borderId="8" xfId="0" applyFont="1" applyFill="1" applyBorder="1" applyAlignment="1">
      <alignment horizontal="left" vertical="top" wrapText="1"/>
    </xf>
    <xf numFmtId="0" fontId="12" fillId="2" borderId="26" xfId="0" applyFont="1" applyFill="1" applyBorder="1"/>
    <xf numFmtId="165" fontId="12" fillId="2" borderId="26" xfId="0" applyNumberFormat="1" applyFont="1" applyFill="1" applyBorder="1"/>
    <xf numFmtId="165" fontId="6" fillId="0" borderId="6" xfId="0" applyNumberFormat="1" applyFont="1" applyBorder="1"/>
    <xf numFmtId="0" fontId="8" fillId="0" borderId="6" xfId="0" applyFont="1" applyBorder="1"/>
    <xf numFmtId="0" fontId="8" fillId="0" borderId="6" xfId="0" applyFont="1" applyBorder="1" applyAlignment="1">
      <alignment horizontal="left" vertical="top"/>
    </xf>
    <xf numFmtId="165" fontId="6" fillId="5" borderId="0" xfId="0" applyNumberFormat="1" applyFont="1" applyFill="1"/>
    <xf numFmtId="0" fontId="8" fillId="5" borderId="0" xfId="0" applyFont="1" applyFill="1"/>
    <xf numFmtId="0" fontId="5" fillId="0" borderId="6" xfId="0" applyFont="1" applyBorder="1" applyAlignment="1">
      <alignment vertical="top"/>
    </xf>
    <xf numFmtId="0" fontId="23" fillId="3" borderId="0" xfId="0" applyFont="1" applyFill="1" applyAlignment="1">
      <alignment horizontal="left" vertical="top"/>
    </xf>
    <xf numFmtId="0" fontId="5" fillId="3" borderId="0" xfId="0" applyFont="1" applyFill="1" applyAlignment="1">
      <alignment horizontal="left" vertical="top"/>
    </xf>
    <xf numFmtId="0" fontId="5" fillId="4" borderId="0" xfId="0" applyFont="1" applyFill="1" applyAlignment="1">
      <alignment horizontal="left" vertical="top" wrapText="1"/>
    </xf>
    <xf numFmtId="0" fontId="5" fillId="5" borderId="0" xfId="0" applyFont="1" applyFill="1" applyAlignment="1">
      <alignment horizontal="left" vertical="top" wrapText="1"/>
    </xf>
    <xf numFmtId="0" fontId="12" fillId="4" borderId="8" xfId="0" applyFont="1" applyFill="1" applyBorder="1" applyAlignment="1">
      <alignment horizontal="left" vertical="top"/>
    </xf>
    <xf numFmtId="0" fontId="21" fillId="4" borderId="21" xfId="0" applyFont="1" applyFill="1" applyBorder="1" applyAlignment="1">
      <alignment horizontal="left" vertical="top"/>
    </xf>
    <xf numFmtId="0" fontId="21" fillId="4" borderId="22" xfId="0" applyFont="1" applyFill="1" applyBorder="1" applyAlignment="1">
      <alignment horizontal="left" vertical="top"/>
    </xf>
    <xf numFmtId="0" fontId="21" fillId="4" borderId="23" xfId="0" applyFont="1" applyFill="1" applyBorder="1" applyAlignment="1">
      <alignment horizontal="left" vertical="top"/>
    </xf>
    <xf numFmtId="0" fontId="6" fillId="4" borderId="28" xfId="0" applyFont="1" applyFill="1" applyBorder="1" applyAlignment="1">
      <alignment horizontal="center" vertical="center" wrapText="1"/>
    </xf>
    <xf numFmtId="0" fontId="7" fillId="4" borderId="29" xfId="0" applyFont="1" applyFill="1" applyBorder="1"/>
    <xf numFmtId="0" fontId="7" fillId="4" borderId="30" xfId="0" applyFont="1" applyFill="1" applyBorder="1"/>
    <xf numFmtId="0" fontId="7" fillId="4" borderId="31" xfId="0" applyFont="1" applyFill="1" applyBorder="1"/>
    <xf numFmtId="0" fontId="8" fillId="4" borderId="8" xfId="0" applyFont="1" applyFill="1" applyBorder="1"/>
    <xf numFmtId="0" fontId="7" fillId="4" borderId="32" xfId="0" applyFont="1" applyFill="1" applyBorder="1"/>
    <xf numFmtId="0" fontId="7" fillId="4" borderId="33" xfId="0" applyFont="1" applyFill="1" applyBorder="1"/>
    <xf numFmtId="0" fontId="7" fillId="4" borderId="34" xfId="0" applyFont="1" applyFill="1" applyBorder="1"/>
    <xf numFmtId="0" fontId="7" fillId="4" borderId="35" xfId="0" applyFont="1" applyFill="1" applyBorder="1"/>
    <xf numFmtId="0" fontId="6" fillId="0" borderId="10" xfId="0" applyFont="1" applyBorder="1" applyAlignment="1">
      <alignment horizontal="center" vertical="center" wrapText="1"/>
    </xf>
    <xf numFmtId="0" fontId="7" fillId="0" borderId="11" xfId="0" applyFont="1" applyBorder="1"/>
    <xf numFmtId="0" fontId="7" fillId="0" borderId="12" xfId="0" applyFont="1" applyBorder="1"/>
    <xf numFmtId="0" fontId="7" fillId="0" borderId="16" xfId="0" applyFont="1" applyBorder="1"/>
    <xf numFmtId="0" fontId="8" fillId="0" borderId="0" xfId="0" applyFont="1"/>
    <xf numFmtId="0" fontId="7" fillId="0" borderId="17" xfId="0" applyFont="1" applyBorder="1"/>
    <xf numFmtId="0" fontId="7" fillId="0" borderId="13" xfId="0" applyFont="1" applyBorder="1"/>
    <xf numFmtId="0" fontId="7" fillId="0" borderId="14" xfId="0" applyFont="1" applyBorder="1"/>
    <xf numFmtId="0" fontId="7" fillId="0" borderId="15" xfId="0" applyFont="1" applyBorder="1"/>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7"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0" fillId="3" borderId="0" xfId="0" applyFont="1" applyFill="1" applyAlignment="1">
      <alignment horizontal="left" vertical="top"/>
    </xf>
    <xf numFmtId="0" fontId="23" fillId="3" borderId="4" xfId="0" applyFont="1" applyFill="1" applyBorder="1" applyAlignment="1">
      <alignment horizontal="left" vertical="top"/>
    </xf>
    <xf numFmtId="0" fontId="22" fillId="5" borderId="0" xfId="0" applyFont="1" applyFill="1" applyAlignment="1">
      <alignment horizontal="left" vertical="top" wrapText="1"/>
    </xf>
    <xf numFmtId="0" fontId="23" fillId="3" borderId="6" xfId="0" applyFont="1" applyFill="1" applyBorder="1" applyAlignment="1">
      <alignment horizontal="left" vertical="top"/>
    </xf>
    <xf numFmtId="0" fontId="10" fillId="3" borderId="6" xfId="0" applyFont="1" applyFill="1" applyBorder="1" applyAlignment="1">
      <alignment horizontal="left" vertical="top"/>
    </xf>
    <xf numFmtId="0" fontId="5" fillId="5" borderId="2" xfId="0" applyFont="1" applyFill="1" applyBorder="1" applyAlignment="1">
      <alignment horizontal="left" vertical="top" wrapText="1"/>
    </xf>
    <xf numFmtId="0" fontId="23" fillId="6" borderId="0" xfId="0" applyFont="1" applyFill="1" applyAlignment="1">
      <alignment horizontal="left" vertical="top"/>
    </xf>
    <xf numFmtId="0" fontId="8" fillId="7" borderId="0" xfId="0" applyFont="1" applyFill="1" applyAlignment="1">
      <alignment horizontal="left" vertical="top" wrapText="1"/>
    </xf>
    <xf numFmtId="0" fontId="8" fillId="7" borderId="0" xfId="0" applyFont="1" applyFill="1" applyAlignment="1">
      <alignment horizontal="center" vertical="top" wrapText="1"/>
    </xf>
    <xf numFmtId="0" fontId="5" fillId="5" borderId="0" xfId="0" applyFont="1" applyFill="1" applyAlignment="1">
      <alignment horizontal="center" vertical="top" wrapText="1"/>
    </xf>
    <xf numFmtId="0" fontId="10" fillId="6" borderId="0" xfId="0" applyFont="1" applyFill="1" applyAlignment="1">
      <alignment horizontal="left" vertical="top"/>
    </xf>
    <xf numFmtId="0" fontId="26" fillId="6" borderId="0" xfId="0" applyFont="1" applyFill="1" applyAlignment="1">
      <alignment horizontal="left" vertical="top"/>
    </xf>
    <xf numFmtId="0" fontId="6" fillId="5" borderId="0" xfId="0" applyFont="1" applyFill="1" applyAlignment="1">
      <alignment horizontal="left"/>
    </xf>
    <xf numFmtId="0" fontId="8" fillId="5" borderId="0" xfId="0" applyFont="1" applyFill="1" applyAlignment="1">
      <alignment horizontal="left" vertical="top" wrapText="1"/>
    </xf>
    <xf numFmtId="0" fontId="6" fillId="5" borderId="0" xfId="0" applyFont="1" applyFill="1" applyAlignment="1">
      <alignment horizontal="left" vertical="top"/>
    </xf>
    <xf numFmtId="0" fontId="11" fillId="5" borderId="0" xfId="0" applyFont="1" applyFill="1" applyAlignment="1">
      <alignment horizontal="left" vertical="top" wrapText="1"/>
    </xf>
    <xf numFmtId="0" fontId="23" fillId="2" borderId="8" xfId="0" applyFont="1" applyFill="1" applyBorder="1" applyAlignment="1">
      <alignment horizontal="left" vertical="top" wrapText="1"/>
    </xf>
    <xf numFmtId="0" fontId="15" fillId="2" borderId="8" xfId="0" applyFont="1" applyFill="1" applyBorder="1" applyAlignment="1">
      <alignment vertical="top" wrapText="1"/>
    </xf>
    <xf numFmtId="0" fontId="12" fillId="2" borderId="8" xfId="0" applyFont="1" applyFill="1" applyBorder="1" applyAlignment="1">
      <alignment horizontal="left" vertical="top"/>
    </xf>
    <xf numFmtId="0" fontId="23" fillId="2" borderId="1"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5" xfId="0" applyFont="1" applyFill="1" applyBorder="1" applyAlignment="1">
      <alignment horizontal="left" vertical="top" wrapText="1"/>
    </xf>
    <xf numFmtId="0" fontId="15" fillId="2" borderId="24" xfId="0" applyFont="1" applyFill="1" applyBorder="1" applyAlignment="1">
      <alignment horizontal="left" vertical="top" wrapText="1"/>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25" xfId="0" applyFont="1" applyFill="1" applyBorder="1" applyAlignment="1">
      <alignment horizontal="left" vertical="top" wrapText="1"/>
    </xf>
    <xf numFmtId="0" fontId="12" fillId="2" borderId="26" xfId="0" applyFont="1" applyFill="1" applyBorder="1" applyAlignment="1">
      <alignment horizontal="left" vertical="top" wrapText="1"/>
    </xf>
    <xf numFmtId="0" fontId="15" fillId="2" borderId="8" xfId="0" applyFont="1" applyFill="1" applyBorder="1" applyAlignment="1">
      <alignment horizontal="left" vertical="top" wrapText="1"/>
    </xf>
    <xf numFmtId="0" fontId="22" fillId="2" borderId="8" xfId="0" applyFont="1" applyFill="1" applyBorder="1" applyAlignment="1">
      <alignment horizontal="left" vertical="top" wrapText="1"/>
    </xf>
    <xf numFmtId="0" fontId="23" fillId="2" borderId="24" xfId="0" applyFont="1" applyFill="1" applyBorder="1" applyAlignment="1">
      <alignment horizontal="left" vertical="top" wrapText="1"/>
    </xf>
    <xf numFmtId="0" fontId="23" fillId="2" borderId="25" xfId="0" applyFont="1" applyFill="1" applyBorder="1" applyAlignment="1">
      <alignment horizontal="left" vertical="top" wrapText="1"/>
    </xf>
    <xf numFmtId="0" fontId="23" fillId="2" borderId="26" xfId="0" applyFont="1" applyFill="1" applyBorder="1" applyAlignment="1">
      <alignment horizontal="left" vertical="top" wrapText="1"/>
    </xf>
    <xf numFmtId="0" fontId="23" fillId="2" borderId="24" xfId="0" applyFont="1" applyFill="1" applyBorder="1" applyAlignment="1">
      <alignment vertical="top"/>
    </xf>
    <xf numFmtId="0" fontId="23" fillId="2" borderId="25" xfId="0" applyFont="1" applyFill="1" applyBorder="1" applyAlignment="1">
      <alignment vertical="top"/>
    </xf>
    <xf numFmtId="0" fontId="23" fillId="2" borderId="26" xfId="0" applyFont="1" applyFill="1" applyBorder="1" applyAlignment="1">
      <alignment vertical="top"/>
    </xf>
    <xf numFmtId="0" fontId="24" fillId="2" borderId="24" xfId="0" applyFont="1" applyFill="1" applyBorder="1" applyAlignment="1">
      <alignment horizontal="left" vertical="top"/>
    </xf>
    <xf numFmtId="0" fontId="24" fillId="2" borderId="25" xfId="0" applyFont="1" applyFill="1" applyBorder="1" applyAlignment="1">
      <alignment horizontal="left" vertical="top"/>
    </xf>
    <xf numFmtId="0" fontId="24" fillId="2" borderId="26" xfId="0" applyFont="1" applyFill="1" applyBorder="1" applyAlignment="1">
      <alignment horizontal="left" vertical="top"/>
    </xf>
    <xf numFmtId="0" fontId="23" fillId="2" borderId="24" xfId="0" applyFont="1" applyFill="1" applyBorder="1" applyAlignment="1">
      <alignment horizontal="left" vertical="top"/>
    </xf>
    <xf numFmtId="0" fontId="23" fillId="2" borderId="25" xfId="0" applyFont="1" applyFill="1" applyBorder="1" applyAlignment="1">
      <alignment horizontal="left" vertical="top"/>
    </xf>
    <xf numFmtId="0" fontId="23" fillId="2" borderId="26" xfId="0" applyFont="1" applyFill="1" applyBorder="1" applyAlignment="1">
      <alignment horizontal="left" vertical="top"/>
    </xf>
    <xf numFmtId="0" fontId="12" fillId="2" borderId="24" xfId="0" applyFont="1" applyFill="1" applyBorder="1" applyAlignment="1">
      <alignment horizontal="left" vertical="top"/>
    </xf>
    <xf numFmtId="0" fontId="12" fillId="2" borderId="25" xfId="0" applyFont="1" applyFill="1" applyBorder="1" applyAlignment="1">
      <alignment horizontal="left" vertical="top"/>
    </xf>
    <xf numFmtId="0" fontId="12" fillId="2" borderId="26" xfId="0" applyFont="1" applyFill="1" applyBorder="1" applyAlignment="1">
      <alignment horizontal="left" vertical="top"/>
    </xf>
    <xf numFmtId="0" fontId="24" fillId="2" borderId="24"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6" xfId="0" applyFont="1" applyFill="1" applyBorder="1" applyAlignment="1">
      <alignment horizontal="left" vertical="top" wrapText="1"/>
    </xf>
    <xf numFmtId="168" fontId="24" fillId="2" borderId="24" xfId="0" applyNumberFormat="1" applyFont="1" applyFill="1" applyBorder="1" applyAlignment="1">
      <alignment horizontal="left" vertical="top" wrapText="1"/>
    </xf>
    <xf numFmtId="168" fontId="24" fillId="2" borderId="25" xfId="0" applyNumberFormat="1" applyFont="1" applyFill="1" applyBorder="1" applyAlignment="1">
      <alignment horizontal="left" vertical="top" wrapText="1"/>
    </xf>
    <xf numFmtId="168" fontId="24" fillId="2" borderId="26" xfId="0" applyNumberFormat="1" applyFont="1" applyFill="1" applyBorder="1" applyAlignment="1">
      <alignment horizontal="left" vertical="top" wrapText="1"/>
    </xf>
    <xf numFmtId="10" fontId="24" fillId="2" borderId="24" xfId="0" applyNumberFormat="1" applyFont="1" applyFill="1" applyBorder="1" applyAlignment="1">
      <alignment horizontal="left" vertical="top"/>
    </xf>
    <xf numFmtId="10" fontId="24" fillId="2" borderId="25" xfId="0" applyNumberFormat="1" applyFont="1" applyFill="1" applyBorder="1" applyAlignment="1">
      <alignment horizontal="left" vertical="top"/>
    </xf>
    <xf numFmtId="10" fontId="24" fillId="2" borderId="26" xfId="0" applyNumberFormat="1" applyFont="1" applyFill="1" applyBorder="1" applyAlignment="1">
      <alignment horizontal="left" vertical="top"/>
    </xf>
    <xf numFmtId="6" fontId="15" fillId="2" borderId="8" xfId="0" applyNumberFormat="1" applyFont="1" applyFill="1" applyBorder="1" applyAlignment="1">
      <alignment horizontal="left" vertical="top"/>
    </xf>
    <xf numFmtId="0" fontId="23" fillId="6" borderId="3" xfId="0" applyFont="1" applyFill="1" applyBorder="1" applyAlignment="1">
      <alignment horizontal="left" vertical="top"/>
    </xf>
    <xf numFmtId="0" fontId="16" fillId="8" borderId="21" xfId="0" applyFont="1" applyFill="1" applyBorder="1" applyAlignment="1">
      <alignment horizontal="left" vertical="top"/>
    </xf>
    <xf numFmtId="0" fontId="16" fillId="8" borderId="22" xfId="0" applyFont="1" applyFill="1" applyBorder="1" applyAlignment="1">
      <alignment horizontal="left" vertical="top"/>
    </xf>
    <xf numFmtId="0" fontId="16" fillId="8" borderId="23" xfId="0" applyFont="1" applyFill="1" applyBorder="1" applyAlignment="1">
      <alignment horizontal="left" vertical="top"/>
    </xf>
    <xf numFmtId="0" fontId="18" fillId="8" borderId="21" xfId="0" applyFont="1" applyFill="1" applyBorder="1" applyAlignment="1">
      <alignment horizontal="left" vertical="top"/>
    </xf>
    <xf numFmtId="0" fontId="18" fillId="8" borderId="22" xfId="0" applyFont="1" applyFill="1" applyBorder="1" applyAlignment="1">
      <alignment horizontal="left" vertical="top"/>
    </xf>
    <xf numFmtId="0" fontId="18" fillId="8" borderId="23" xfId="0" applyFont="1" applyFill="1" applyBorder="1" applyAlignment="1">
      <alignment horizontal="left" vertical="top"/>
    </xf>
    <xf numFmtId="0" fontId="18" fillId="8" borderId="8" xfId="0" applyFont="1" applyFill="1" applyBorder="1" applyAlignment="1">
      <alignment horizontal="left" vertical="top"/>
    </xf>
    <xf numFmtId="0" fontId="18" fillId="8" borderId="8" xfId="0" applyFont="1" applyFill="1" applyBorder="1" applyAlignment="1">
      <alignment horizontal="left" vertical="top" wrapText="1"/>
    </xf>
    <xf numFmtId="0" fontId="16" fillId="8" borderId="24" xfId="0" applyFont="1" applyFill="1" applyBorder="1" applyAlignment="1">
      <alignment horizontal="left" vertical="top" wrapText="1"/>
    </xf>
    <xf numFmtId="0" fontId="22" fillId="5" borderId="3" xfId="0" applyFont="1" applyFill="1" applyBorder="1" applyAlignment="1">
      <alignment horizontal="left" vertical="top"/>
    </xf>
    <xf numFmtId="0" fontId="22" fillId="5" borderId="0" xfId="0" applyFont="1" applyFill="1" applyAlignment="1">
      <alignment horizontal="left" vertical="top"/>
    </xf>
    <xf numFmtId="165" fontId="14" fillId="0" borderId="8" xfId="0" applyNumberFormat="1" applyFont="1" applyBorder="1" applyAlignment="1">
      <alignment horizontal="left" vertical="top"/>
    </xf>
    <xf numFmtId="167" fontId="14" fillId="0" borderId="8" xfId="0" applyNumberFormat="1" applyFont="1" applyBorder="1" applyAlignment="1">
      <alignment horizontal="left" vertical="top"/>
    </xf>
    <xf numFmtId="165" fontId="28" fillId="2" borderId="8" xfId="0" applyNumberFormat="1" applyFont="1" applyFill="1" applyBorder="1" applyAlignment="1">
      <alignment horizontal="left" vertical="top"/>
    </xf>
    <xf numFmtId="167" fontId="14" fillId="2" borderId="8" xfId="0" applyNumberFormat="1" applyFont="1" applyFill="1" applyBorder="1" applyAlignment="1">
      <alignment horizontal="left" vertical="top"/>
    </xf>
    <xf numFmtId="0" fontId="5" fillId="5" borderId="0" xfId="0" applyFont="1" applyFill="1" applyAlignment="1">
      <alignment vertical="top"/>
    </xf>
    <xf numFmtId="0" fontId="10" fillId="2" borderId="8" xfId="0" applyFont="1" applyFill="1" applyBorder="1" applyAlignment="1">
      <alignment horizontal="left" vertical="top"/>
    </xf>
    <xf numFmtId="0" fontId="10" fillId="2" borderId="1" xfId="0" applyFont="1" applyFill="1" applyBorder="1" applyAlignment="1">
      <alignment horizontal="left" vertical="top"/>
    </xf>
    <xf numFmtId="0" fontId="10" fillId="2" borderId="5" xfId="0" applyFont="1" applyFill="1" applyBorder="1" applyAlignment="1">
      <alignment horizontal="left" vertical="top"/>
    </xf>
    <xf numFmtId="0" fontId="10" fillId="2" borderId="24" xfId="0" applyFont="1" applyFill="1" applyBorder="1" applyAlignment="1">
      <alignment horizontal="left" vertical="top"/>
    </xf>
    <xf numFmtId="0" fontId="10" fillId="2" borderId="26" xfId="0" applyFont="1" applyFill="1" applyBorder="1" applyAlignment="1">
      <alignment horizontal="left" vertical="top"/>
    </xf>
    <xf numFmtId="0" fontId="5" fillId="5" borderId="0" xfId="0" applyFont="1" applyFill="1" applyBorder="1" applyAlignment="1">
      <alignment horizontal="left" vertical="top" wrapText="1"/>
    </xf>
    <xf numFmtId="0" fontId="23" fillId="2" borderId="36" xfId="0" applyFont="1" applyFill="1" applyBorder="1" applyAlignment="1">
      <alignment horizontal="center" vertical="center"/>
    </xf>
    <xf numFmtId="0" fontId="23" fillId="2" borderId="37" xfId="0" applyFont="1" applyFill="1" applyBorder="1"/>
    <xf numFmtId="0" fontId="23" fillId="2" borderId="38" xfId="0" applyFont="1" applyFill="1" applyBorder="1"/>
    <xf numFmtId="0" fontId="23" fillId="2" borderId="39" xfId="0" applyFont="1" applyFill="1" applyBorder="1"/>
    <xf numFmtId="0" fontId="23" fillId="2" borderId="40" xfId="0" applyFont="1" applyFill="1" applyBorder="1"/>
    <xf numFmtId="0" fontId="23" fillId="2" borderId="41" xfId="0" applyFont="1" applyFill="1" applyBorder="1"/>
    <xf numFmtId="0" fontId="1" fillId="0" borderId="8" xfId="0" applyFont="1" applyBorder="1" applyAlignment="1">
      <alignment horizontal="left" vertical="top"/>
    </xf>
    <xf numFmtId="9" fontId="5" fillId="0" borderId="8" xfId="0" applyNumberFormat="1" applyFont="1" applyBorder="1"/>
    <xf numFmtId="9" fontId="6" fillId="0" borderId="8" xfId="0" applyNumberFormat="1" applyFont="1" applyBorder="1" applyAlignment="1">
      <alignment horizontal="left" vertical="top"/>
    </xf>
  </cellXfs>
  <cellStyles count="3">
    <cellStyle name="Hyperlink" xfId="2" builtinId="8"/>
    <cellStyle name="Normal" xfId="0" builtinId="0"/>
    <cellStyle name="Percent" xfId="1" builtinId="5"/>
  </cellStyles>
  <dxfs count="7">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colors>
    <mruColors>
      <color rgb="FFB1E9FA"/>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3</xdr:col>
      <xdr:colOff>371475</xdr:colOff>
      <xdr:row>11</xdr:row>
      <xdr:rowOff>104775</xdr:rowOff>
    </xdr:from>
    <xdr:ext cx="1247775" cy="1000125"/>
    <xdr:grpSp>
      <xdr:nvGrpSpPr>
        <xdr:cNvPr id="2" name="Shape 2">
          <a:extLst>
            <a:ext uri="{FF2B5EF4-FFF2-40B4-BE49-F238E27FC236}">
              <a16:creationId xmlns:a16="http://schemas.microsoft.com/office/drawing/2014/main" id="{DD5EB299-BCBE-4242-9433-233651542697}"/>
            </a:ext>
          </a:extLst>
        </xdr:cNvPr>
        <xdr:cNvGrpSpPr/>
      </xdr:nvGrpSpPr>
      <xdr:grpSpPr>
        <a:xfrm>
          <a:off x="2200275" y="2495550"/>
          <a:ext cx="1247775" cy="1000125"/>
          <a:chOff x="4622100" y="3203738"/>
          <a:chExt cx="1447800" cy="1152525"/>
        </a:xfrm>
      </xdr:grpSpPr>
      <xdr:grpSp>
        <xdr:nvGrpSpPr>
          <xdr:cNvPr id="3" name="Shape 3">
            <a:extLst>
              <a:ext uri="{FF2B5EF4-FFF2-40B4-BE49-F238E27FC236}">
                <a16:creationId xmlns:a16="http://schemas.microsoft.com/office/drawing/2014/main" id="{87C63992-CC83-C24A-2783-D1DB7C29C911}"/>
              </a:ext>
            </a:extLst>
          </xdr:cNvPr>
          <xdr:cNvGrpSpPr/>
        </xdr:nvGrpSpPr>
        <xdr:grpSpPr>
          <a:xfrm>
            <a:off x="4622100" y="3203738"/>
            <a:ext cx="1447800" cy="1152525"/>
            <a:chOff x="4622100" y="3208500"/>
            <a:chExt cx="1447800" cy="1143000"/>
          </a:xfrm>
        </xdr:grpSpPr>
        <xdr:sp macro="" textlink="">
          <xdr:nvSpPr>
            <xdr:cNvPr id="4" name="Shape 4">
              <a:extLst>
                <a:ext uri="{FF2B5EF4-FFF2-40B4-BE49-F238E27FC236}">
                  <a16:creationId xmlns:a16="http://schemas.microsoft.com/office/drawing/2014/main" id="{A5D17DCA-78CD-1859-8862-5B2C9B0461F2}"/>
                </a:ext>
              </a:extLst>
            </xdr:cNvPr>
            <xdr:cNvSpPr/>
          </xdr:nvSpPr>
          <xdr:spPr>
            <a:xfrm>
              <a:off x="4622100" y="3208500"/>
              <a:ext cx="1447800" cy="1143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
              <a:extLst>
                <a:ext uri="{FF2B5EF4-FFF2-40B4-BE49-F238E27FC236}">
                  <a16:creationId xmlns:a16="http://schemas.microsoft.com/office/drawing/2014/main" id="{6EF20A95-8C46-F1E9-EC51-6388FDE182EA}"/>
                </a:ext>
              </a:extLst>
            </xdr:cNvPr>
            <xdr:cNvCxnSpPr/>
          </xdr:nvCxnSpPr>
          <xdr:spPr>
            <a:xfrm flipH="1">
              <a:off x="4622100" y="3208500"/>
              <a:ext cx="1447800" cy="1143000"/>
            </a:xfrm>
            <a:prstGeom prst="straightConnector1">
              <a:avLst/>
            </a:prstGeom>
            <a:noFill/>
            <a:ln w="9525" cap="flat" cmpd="sng">
              <a:solidFill>
                <a:schemeClr val="accent1"/>
              </a:solidFill>
              <a:prstDash val="solid"/>
              <a:miter lim="800000"/>
              <a:headEnd type="none" w="sm" len="sm"/>
              <a:tailEnd type="triangle" w="med" len="med"/>
            </a:ln>
          </xdr:spPr>
        </xdr:cxnSp>
      </xdr:grpSp>
    </xdr:grpSp>
    <xdr:clientData fLocksWithSheet="0"/>
  </xdr:oneCellAnchor>
  <xdr:oneCellAnchor>
    <xdr:from>
      <xdr:col>7</xdr:col>
      <xdr:colOff>257175</xdr:colOff>
      <xdr:row>11</xdr:row>
      <xdr:rowOff>85725</xdr:rowOff>
    </xdr:from>
    <xdr:ext cx="1219200" cy="990600"/>
    <xdr:grpSp>
      <xdr:nvGrpSpPr>
        <xdr:cNvPr id="6" name="Shape 2">
          <a:extLst>
            <a:ext uri="{FF2B5EF4-FFF2-40B4-BE49-F238E27FC236}">
              <a16:creationId xmlns:a16="http://schemas.microsoft.com/office/drawing/2014/main" id="{7D35920E-D6E5-45D0-BD5A-92D8AA592A6D}"/>
            </a:ext>
          </a:extLst>
        </xdr:cNvPr>
        <xdr:cNvGrpSpPr/>
      </xdr:nvGrpSpPr>
      <xdr:grpSpPr>
        <a:xfrm>
          <a:off x="4524375" y="2476500"/>
          <a:ext cx="1219200" cy="990600"/>
          <a:chOff x="4350638" y="3175163"/>
          <a:chExt cx="1990725" cy="1209675"/>
        </a:xfrm>
      </xdr:grpSpPr>
      <xdr:grpSp>
        <xdr:nvGrpSpPr>
          <xdr:cNvPr id="7" name="Shape 6">
            <a:extLst>
              <a:ext uri="{FF2B5EF4-FFF2-40B4-BE49-F238E27FC236}">
                <a16:creationId xmlns:a16="http://schemas.microsoft.com/office/drawing/2014/main" id="{B4FF7B52-CE31-5077-609B-B2B074B1C048}"/>
              </a:ext>
            </a:extLst>
          </xdr:cNvPr>
          <xdr:cNvGrpSpPr/>
        </xdr:nvGrpSpPr>
        <xdr:grpSpPr>
          <a:xfrm>
            <a:off x="4350638" y="3175163"/>
            <a:ext cx="1990725" cy="1209675"/>
            <a:chOff x="4355400" y="3175163"/>
            <a:chExt cx="1981200" cy="1209675"/>
          </a:xfrm>
        </xdr:grpSpPr>
        <xdr:sp macro="" textlink="">
          <xdr:nvSpPr>
            <xdr:cNvPr id="8" name="Shape 4">
              <a:extLst>
                <a:ext uri="{FF2B5EF4-FFF2-40B4-BE49-F238E27FC236}">
                  <a16:creationId xmlns:a16="http://schemas.microsoft.com/office/drawing/2014/main" id="{204F55F0-DFD3-E055-6A03-945B4D3DA916}"/>
                </a:ext>
              </a:extLst>
            </xdr:cNvPr>
            <xdr:cNvSpPr/>
          </xdr:nvSpPr>
          <xdr:spPr>
            <a:xfrm>
              <a:off x="4355400" y="3175163"/>
              <a:ext cx="1981200" cy="1209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7">
              <a:extLst>
                <a:ext uri="{FF2B5EF4-FFF2-40B4-BE49-F238E27FC236}">
                  <a16:creationId xmlns:a16="http://schemas.microsoft.com/office/drawing/2014/main" id="{86CCD796-A57E-A297-C416-A0B799B7F9E2}"/>
                </a:ext>
              </a:extLst>
            </xdr:cNvPr>
            <xdr:cNvCxnSpPr/>
          </xdr:nvCxnSpPr>
          <xdr:spPr>
            <a:xfrm>
              <a:off x="4355400" y="3175163"/>
              <a:ext cx="1981200" cy="1209675"/>
            </a:xfrm>
            <a:prstGeom prst="straightConnector1">
              <a:avLst/>
            </a:prstGeom>
            <a:noFill/>
            <a:ln w="9525" cap="flat" cmpd="sng">
              <a:solidFill>
                <a:schemeClr val="accent1"/>
              </a:solidFill>
              <a:prstDash val="solid"/>
              <a:miter lim="800000"/>
              <a:headEnd type="none" w="sm" len="sm"/>
              <a:tailEnd type="triangle" w="med" len="med"/>
            </a:ln>
          </xdr:spPr>
        </xdr:cxnSp>
      </xdr:grpSp>
    </xdr:grp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28"/>
  <sheetViews>
    <sheetView workbookViewId="0">
      <selection activeCell="B21" sqref="B21"/>
    </sheetView>
  </sheetViews>
  <sheetFormatPr defaultColWidth="12.5703125" defaultRowHeight="15.75" customHeight="1" x14ac:dyDescent="0.2"/>
  <cols>
    <col min="1" max="1" width="39.7109375" style="38" customWidth="1"/>
    <col min="2" max="2" width="22.5703125" style="38" customWidth="1"/>
    <col min="3" max="3" width="14" style="38" customWidth="1"/>
    <col min="4" max="4" width="16" style="38" customWidth="1"/>
    <col min="5" max="5" width="12.5703125" style="38"/>
    <col min="6" max="6" width="13.7109375" style="38" customWidth="1"/>
    <col min="7" max="16384" width="12.5703125" style="38"/>
  </cols>
  <sheetData>
    <row r="1" spans="1:4" ht="15.75" customHeight="1" x14ac:dyDescent="0.2">
      <c r="A1" s="178" t="s">
        <v>0</v>
      </c>
      <c r="B1" s="179"/>
      <c r="C1" s="179"/>
      <c r="D1" s="179"/>
    </row>
    <row r="2" spans="1:4" ht="15.75" customHeight="1" x14ac:dyDescent="0.2">
      <c r="A2" s="181" t="s">
        <v>1</v>
      </c>
      <c r="B2" s="181"/>
      <c r="C2" s="181"/>
      <c r="D2" s="181"/>
    </row>
    <row r="3" spans="1:4" ht="15.75" customHeight="1" x14ac:dyDescent="0.2">
      <c r="A3" s="181"/>
      <c r="B3" s="181"/>
      <c r="C3" s="181"/>
      <c r="D3" s="181"/>
    </row>
    <row r="4" spans="1:4" ht="15.75" customHeight="1" x14ac:dyDescent="0.2">
      <c r="A4" s="180"/>
      <c r="B4" s="180"/>
      <c r="C4" s="180"/>
      <c r="D4" s="180"/>
    </row>
    <row r="5" spans="1:4" ht="15.75" customHeight="1" x14ac:dyDescent="0.2">
      <c r="A5" s="84" t="s">
        <v>2</v>
      </c>
      <c r="B5" s="182"/>
      <c r="C5" s="182"/>
      <c r="D5" s="182"/>
    </row>
    <row r="6" spans="1:4" ht="15.75" customHeight="1" x14ac:dyDescent="0.2">
      <c r="A6" s="85" t="s">
        <v>3</v>
      </c>
      <c r="B6" s="183"/>
      <c r="C6" s="184"/>
      <c r="D6" s="185"/>
    </row>
    <row r="7" spans="1:4" ht="15" x14ac:dyDescent="0.2">
      <c r="A7" s="88" t="s">
        <v>4</v>
      </c>
      <c r="B7" s="89" t="s">
        <v>5</v>
      </c>
      <c r="C7" s="89" t="s">
        <v>6</v>
      </c>
      <c r="D7" s="90" t="s">
        <v>7</v>
      </c>
    </row>
    <row r="8" spans="1:4" ht="14.25" x14ac:dyDescent="0.2">
      <c r="A8" s="66" t="s">
        <v>4</v>
      </c>
      <c r="B8" s="68"/>
      <c r="C8" s="68"/>
      <c r="D8" s="69"/>
    </row>
    <row r="9" spans="1:4" ht="14.25" x14ac:dyDescent="0.2">
      <c r="A9" s="11" t="s">
        <v>8</v>
      </c>
      <c r="B9" s="14">
        <f>'Expense Summary'!K16</f>
        <v>1000</v>
      </c>
      <c r="C9" s="12"/>
      <c r="D9" s="13">
        <f t="shared" ref="D9:D16" si="0">SUM(B9:C9)</f>
        <v>1000</v>
      </c>
    </row>
    <row r="10" spans="1:4" ht="14.25" x14ac:dyDescent="0.2">
      <c r="A10" s="11" t="s">
        <v>9</v>
      </c>
      <c r="B10" s="14">
        <f>'Expense Summary'!K25</f>
        <v>2000</v>
      </c>
      <c r="C10" s="12"/>
      <c r="D10" s="13">
        <f t="shared" si="0"/>
        <v>2000</v>
      </c>
    </row>
    <row r="11" spans="1:4" ht="14.25" x14ac:dyDescent="0.2">
      <c r="A11" s="11" t="s">
        <v>10</v>
      </c>
      <c r="B11" s="14">
        <f>'Expense Summary'!K36</f>
        <v>4000</v>
      </c>
      <c r="C11" s="12"/>
      <c r="D11" s="13">
        <f t="shared" si="0"/>
        <v>4000</v>
      </c>
    </row>
    <row r="12" spans="1:4" ht="14.25" x14ac:dyDescent="0.2">
      <c r="A12" s="11" t="s">
        <v>11</v>
      </c>
      <c r="B12" s="14">
        <f>'Expense Summary'!K49</f>
        <v>4000</v>
      </c>
      <c r="C12" s="12"/>
      <c r="D12" s="13">
        <f t="shared" si="0"/>
        <v>4000</v>
      </c>
    </row>
    <row r="13" spans="1:4" ht="14.25" x14ac:dyDescent="0.2">
      <c r="A13" s="11" t="s">
        <v>12</v>
      </c>
      <c r="B13" s="14">
        <f>'Expense Summary'!K58</f>
        <v>4300</v>
      </c>
      <c r="C13" s="12"/>
      <c r="D13" s="13">
        <f t="shared" si="0"/>
        <v>4300</v>
      </c>
    </row>
    <row r="14" spans="1:4" ht="14.25" x14ac:dyDescent="0.2">
      <c r="A14" s="66" t="s">
        <v>13</v>
      </c>
      <c r="B14" s="67"/>
      <c r="C14" s="68"/>
      <c r="D14" s="69"/>
    </row>
    <row r="15" spans="1:4" ht="14.25" x14ac:dyDescent="0.2">
      <c r="A15" s="11" t="s">
        <v>14</v>
      </c>
      <c r="B15" s="14">
        <f>'Employee and Contractor Summary'!I45</f>
        <v>220000</v>
      </c>
      <c r="C15" s="12"/>
      <c r="D15" s="13">
        <f t="shared" si="0"/>
        <v>220000</v>
      </c>
    </row>
    <row r="16" spans="1:4" ht="14.25" x14ac:dyDescent="0.2">
      <c r="A16" s="11" t="s">
        <v>15</v>
      </c>
      <c r="B16" s="14">
        <f>'Employee and Contractor Summary'!I60</f>
        <v>200000</v>
      </c>
      <c r="C16" s="12"/>
      <c r="D16" s="13">
        <f t="shared" si="0"/>
        <v>200000</v>
      </c>
    </row>
    <row r="17" spans="1:4" ht="14.25" x14ac:dyDescent="0.2">
      <c r="A17" s="15" t="s">
        <v>16</v>
      </c>
      <c r="B17" s="14">
        <f>'Employee and Contractor Summary'!I71</f>
        <v>17600</v>
      </c>
      <c r="C17" s="14"/>
      <c r="D17" s="13">
        <f t="shared" ref="D17:D21" si="1">SUM(B17:C17)</f>
        <v>17600</v>
      </c>
    </row>
    <row r="18" spans="1:4" ht="14.25" x14ac:dyDescent="0.2">
      <c r="A18" s="38" t="s">
        <v>17</v>
      </c>
      <c r="B18" s="14">
        <f>'Employee and Contractor Summary'!I82</f>
        <v>6600</v>
      </c>
      <c r="D18" s="13">
        <f t="shared" si="1"/>
        <v>6600</v>
      </c>
    </row>
    <row r="19" spans="1:4" ht="14.25" x14ac:dyDescent="0.2">
      <c r="A19" s="11" t="s">
        <v>18</v>
      </c>
      <c r="B19" s="14">
        <f>'Employee and Contractor Summary'!I93</f>
        <v>14000</v>
      </c>
      <c r="C19" s="12"/>
      <c r="D19" s="13">
        <f t="shared" si="1"/>
        <v>14000</v>
      </c>
    </row>
    <row r="20" spans="1:4" ht="14.25" x14ac:dyDescent="0.2">
      <c r="A20" s="11" t="s">
        <v>19</v>
      </c>
      <c r="B20" s="14">
        <f>'Employee and Contractor Summary'!I104</f>
        <v>4400</v>
      </c>
      <c r="C20" s="12"/>
      <c r="D20" s="13">
        <f t="shared" si="1"/>
        <v>4400</v>
      </c>
    </row>
    <row r="21" spans="1:4" ht="14.25" x14ac:dyDescent="0.2">
      <c r="A21" s="11" t="s">
        <v>20</v>
      </c>
      <c r="B21" s="14">
        <f>'Employee and Contractor Summary'!G116</f>
        <v>2000</v>
      </c>
      <c r="C21" s="12"/>
      <c r="D21" s="13">
        <f t="shared" si="1"/>
        <v>2000</v>
      </c>
    </row>
    <row r="22" spans="1:4" ht="14.25" x14ac:dyDescent="0.2">
      <c r="A22" s="66" t="s">
        <v>21</v>
      </c>
      <c r="B22" s="67"/>
      <c r="C22" s="68"/>
      <c r="D22" s="69"/>
    </row>
    <row r="23" spans="1:4" ht="14.25" x14ac:dyDescent="0.2">
      <c r="A23" s="11" t="s">
        <v>22</v>
      </c>
      <c r="B23" s="70">
        <f>'Depreciation '!D48</f>
        <v>1500</v>
      </c>
      <c r="C23" s="12"/>
      <c r="D23" s="13">
        <f t="shared" ref="D23" si="2">SUM(B23:C23)</f>
        <v>1500</v>
      </c>
    </row>
    <row r="24" spans="1:4" ht="15" x14ac:dyDescent="0.2">
      <c r="A24" s="75" t="s">
        <v>23</v>
      </c>
      <c r="B24" s="71">
        <f>SUM(B8:B23)</f>
        <v>481400</v>
      </c>
      <c r="C24" s="72"/>
      <c r="D24" s="71">
        <f>SUM(D8:D23)</f>
        <v>481400</v>
      </c>
    </row>
    <row r="25" spans="1:4" ht="15" x14ac:dyDescent="0.2">
      <c r="A25" s="59" t="s">
        <v>24</v>
      </c>
      <c r="B25" s="74">
        <f>'Other Government Funding'!D10</f>
        <v>56700</v>
      </c>
      <c r="C25" s="17"/>
      <c r="D25" s="74">
        <f>SUM(B25:C25)</f>
        <v>56700</v>
      </c>
    </row>
    <row r="26" spans="1:4" ht="15" x14ac:dyDescent="0.2">
      <c r="A26" s="62" t="s">
        <v>25</v>
      </c>
      <c r="B26" s="91">
        <f>B24-B25</f>
        <v>424700</v>
      </c>
      <c r="C26" s="92"/>
      <c r="D26" s="14"/>
    </row>
    <row r="27" spans="1:4" ht="15" x14ac:dyDescent="0.2">
      <c r="A27" s="62" t="s">
        <v>26</v>
      </c>
      <c r="B27" s="93">
        <v>0.2</v>
      </c>
      <c r="C27" s="18"/>
      <c r="D27" s="18"/>
    </row>
    <row r="28" spans="1:4" ht="15" x14ac:dyDescent="0.2">
      <c r="A28" s="59" t="s">
        <v>27</v>
      </c>
      <c r="B28" s="74">
        <f>B26*B27</f>
        <v>84940</v>
      </c>
      <c r="C28" s="18"/>
      <c r="D28" s="18"/>
    </row>
  </sheetData>
  <mergeCells count="5">
    <mergeCell ref="A1:D1"/>
    <mergeCell ref="A4:D4"/>
    <mergeCell ref="A2:D3"/>
    <mergeCell ref="B5:D5"/>
    <mergeCell ref="B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O48"/>
  <sheetViews>
    <sheetView workbookViewId="0">
      <selection activeCell="E26" sqref="E26"/>
    </sheetView>
  </sheetViews>
  <sheetFormatPr defaultColWidth="12.5703125" defaultRowHeight="15.75" customHeight="1" x14ac:dyDescent="0.2"/>
  <cols>
    <col min="1" max="1" width="63.85546875" style="95" customWidth="1"/>
    <col min="2" max="2" width="26.85546875" style="95" customWidth="1"/>
    <col min="3" max="3" width="17.5703125" style="95" customWidth="1"/>
    <col min="4" max="4" width="24.140625" style="95" customWidth="1"/>
    <col min="5" max="5" width="18" style="95" customWidth="1"/>
    <col min="6" max="6" width="8.28515625" style="95" customWidth="1"/>
    <col min="7" max="7" width="9.28515625" style="95" customWidth="1"/>
    <col min="8" max="8" width="13" style="95" bestFit="1" customWidth="1"/>
    <col min="9" max="9" width="12.28515625" style="95" bestFit="1" customWidth="1"/>
    <col min="10" max="10" width="16.140625" style="95" bestFit="1" customWidth="1"/>
    <col min="11" max="11" width="16.7109375" style="95" customWidth="1"/>
    <col min="12" max="12" width="22.85546875" style="95" customWidth="1"/>
    <col min="13" max="13" width="11.5703125" style="95" customWidth="1"/>
    <col min="14" max="14" width="16.85546875" style="95" customWidth="1"/>
    <col min="15" max="15" width="23.28515625" style="95" customWidth="1"/>
    <col min="16" max="16384" width="12.5703125" style="95"/>
  </cols>
  <sheetData>
    <row r="1" spans="1:15" ht="15.75" customHeight="1" x14ac:dyDescent="0.2">
      <c r="A1" s="178" t="s">
        <v>263</v>
      </c>
      <c r="B1" s="178"/>
      <c r="C1" s="178"/>
      <c r="D1" s="178"/>
      <c r="E1" s="178"/>
      <c r="F1" s="178"/>
      <c r="G1" s="178"/>
      <c r="H1" s="178"/>
      <c r="I1" s="178"/>
      <c r="J1" s="178"/>
      <c r="K1" s="178"/>
      <c r="L1" s="178"/>
      <c r="M1" s="178"/>
      <c r="N1" s="178"/>
      <c r="O1" s="178"/>
    </row>
    <row r="2" spans="1:15" ht="15.75" customHeight="1" x14ac:dyDescent="0.2">
      <c r="A2" s="181" t="s">
        <v>264</v>
      </c>
      <c r="B2" s="181"/>
      <c r="C2" s="181"/>
      <c r="D2" s="181"/>
      <c r="E2" s="181"/>
      <c r="F2" s="181"/>
      <c r="G2" s="284"/>
      <c r="H2" s="284"/>
      <c r="I2" s="284"/>
      <c r="J2" s="284"/>
      <c r="K2" s="284"/>
      <c r="L2" s="284"/>
      <c r="M2" s="284"/>
      <c r="N2" s="284"/>
      <c r="O2" s="284"/>
    </row>
    <row r="3" spans="1:15" ht="15.75" customHeight="1" x14ac:dyDescent="0.2">
      <c r="A3" s="181"/>
      <c r="B3" s="181"/>
      <c r="C3" s="181"/>
      <c r="D3" s="181"/>
      <c r="E3" s="181"/>
      <c r="F3" s="181"/>
      <c r="G3" s="284"/>
      <c r="H3" s="284"/>
      <c r="I3" s="284"/>
      <c r="J3" s="284"/>
      <c r="K3" s="284"/>
      <c r="L3" s="284"/>
      <c r="M3" s="284"/>
      <c r="N3" s="284"/>
      <c r="O3" s="284"/>
    </row>
    <row r="4" spans="1:15" ht="15.75" customHeight="1" x14ac:dyDescent="0.2">
      <c r="A4" s="142"/>
      <c r="B4" s="142"/>
      <c r="C4" s="142"/>
      <c r="D4" s="142"/>
      <c r="E4" s="142"/>
      <c r="F4" s="142"/>
      <c r="G4" s="142"/>
      <c r="H4" s="142"/>
      <c r="I4" s="142"/>
      <c r="J4" s="142"/>
      <c r="K4" s="142"/>
      <c r="L4" s="142"/>
      <c r="M4" s="142"/>
      <c r="N4" s="142"/>
    </row>
    <row r="5" spans="1:15" ht="15.75" customHeight="1" x14ac:dyDescent="0.2">
      <c r="A5" s="149" t="s">
        <v>265</v>
      </c>
      <c r="B5" s="150" t="s">
        <v>116</v>
      </c>
      <c r="C5" s="18"/>
      <c r="D5" s="142"/>
      <c r="E5" s="142"/>
      <c r="F5" s="142"/>
      <c r="G5" s="142"/>
      <c r="H5" s="142"/>
      <c r="I5" s="142"/>
      <c r="J5" s="142"/>
      <c r="K5" s="142"/>
      <c r="L5" s="18"/>
      <c r="M5" s="18"/>
    </row>
    <row r="6" spans="1:15" ht="15.75" customHeight="1" x14ac:dyDescent="0.2">
      <c r="A6" s="142"/>
      <c r="B6" s="142"/>
      <c r="C6" s="142"/>
      <c r="D6" s="142"/>
      <c r="E6" s="142"/>
      <c r="F6" s="142"/>
      <c r="G6" s="142"/>
      <c r="H6" s="142"/>
      <c r="I6" s="142"/>
      <c r="J6" s="142"/>
      <c r="K6" s="142"/>
      <c r="L6" s="18"/>
      <c r="M6" s="18"/>
    </row>
    <row r="7" spans="1:15" ht="15" x14ac:dyDescent="0.2">
      <c r="A7" s="224" t="s">
        <v>266</v>
      </c>
      <c r="B7" s="224"/>
      <c r="C7" s="224"/>
      <c r="D7" s="224"/>
      <c r="E7" s="224"/>
      <c r="F7" s="224"/>
      <c r="G7" s="224"/>
      <c r="H7" s="224"/>
      <c r="I7" s="224"/>
      <c r="J7" s="224"/>
      <c r="K7" s="224"/>
      <c r="L7" s="224"/>
      <c r="M7" s="224"/>
      <c r="N7" s="224"/>
      <c r="O7" s="224"/>
    </row>
    <row r="8" spans="1:15" ht="15.75" customHeight="1" x14ac:dyDescent="0.2">
      <c r="A8" s="220" t="s">
        <v>267</v>
      </c>
      <c r="B8" s="220"/>
      <c r="C8" s="220"/>
      <c r="D8" s="220"/>
      <c r="E8" s="220"/>
      <c r="F8" s="220"/>
      <c r="G8" s="220"/>
      <c r="H8" s="220"/>
      <c r="I8" s="220"/>
      <c r="J8" s="220"/>
      <c r="K8" s="220"/>
      <c r="L8" s="220"/>
      <c r="M8" s="220"/>
      <c r="N8" s="220"/>
      <c r="O8" s="220"/>
    </row>
    <row r="9" spans="1:15" ht="15.75" customHeight="1" x14ac:dyDescent="0.2">
      <c r="A9" s="142"/>
      <c r="B9" s="142"/>
      <c r="C9" s="142"/>
      <c r="D9" s="142"/>
      <c r="E9" s="142"/>
      <c r="F9" s="142"/>
      <c r="G9" s="142"/>
      <c r="H9" s="142"/>
      <c r="I9" s="142"/>
      <c r="J9" s="142"/>
      <c r="K9" s="142"/>
      <c r="L9" s="18"/>
      <c r="M9" s="18"/>
    </row>
    <row r="10" spans="1:15" ht="14.65" customHeight="1" x14ac:dyDescent="0.2">
      <c r="A10" s="151" t="s">
        <v>268</v>
      </c>
      <c r="B10" s="149" t="s">
        <v>84</v>
      </c>
      <c r="C10" s="149" t="s">
        <v>269</v>
      </c>
      <c r="D10" s="149" t="s">
        <v>270</v>
      </c>
      <c r="E10" s="149" t="s">
        <v>271</v>
      </c>
      <c r="F10" s="149" t="s">
        <v>272</v>
      </c>
      <c r="G10" s="149"/>
      <c r="H10" s="149" t="s">
        <v>273</v>
      </c>
      <c r="I10" s="149" t="s">
        <v>274</v>
      </c>
      <c r="J10" s="149" t="s">
        <v>21</v>
      </c>
      <c r="K10" s="149" t="s">
        <v>275</v>
      </c>
      <c r="L10" s="149" t="s">
        <v>276</v>
      </c>
      <c r="M10" s="149" t="s">
        <v>277</v>
      </c>
      <c r="N10" s="149" t="s">
        <v>240</v>
      </c>
      <c r="O10" s="59" t="s">
        <v>90</v>
      </c>
    </row>
    <row r="11" spans="1:15" ht="14.25" x14ac:dyDescent="0.2">
      <c r="A11" s="152" t="s">
        <v>278</v>
      </c>
      <c r="B11" s="153" t="s">
        <v>279</v>
      </c>
      <c r="C11" s="153" t="s">
        <v>214</v>
      </c>
      <c r="D11" s="153" t="s">
        <v>280</v>
      </c>
      <c r="E11" s="154">
        <v>1000</v>
      </c>
      <c r="F11" s="280">
        <v>500</v>
      </c>
      <c r="G11" s="280"/>
      <c r="H11" s="154">
        <v>0</v>
      </c>
      <c r="I11" s="154">
        <v>0</v>
      </c>
      <c r="J11" s="154">
        <v>100</v>
      </c>
      <c r="K11" s="154">
        <v>400</v>
      </c>
      <c r="L11" s="155">
        <v>0.15</v>
      </c>
      <c r="M11" s="155">
        <v>0.75</v>
      </c>
      <c r="N11" s="156">
        <f t="shared" ref="N11:N16" si="0">J11*M11</f>
        <v>75</v>
      </c>
      <c r="O11" s="6"/>
    </row>
    <row r="12" spans="1:15" ht="14.25" customHeight="1" x14ac:dyDescent="0.2">
      <c r="A12" s="157" t="s">
        <v>281</v>
      </c>
      <c r="B12" s="153" t="s">
        <v>279</v>
      </c>
      <c r="C12" s="153" t="s">
        <v>214</v>
      </c>
      <c r="D12" s="153" t="s">
        <v>280</v>
      </c>
      <c r="E12" s="154">
        <v>1000</v>
      </c>
      <c r="F12" s="280">
        <v>500</v>
      </c>
      <c r="G12" s="280"/>
      <c r="H12" s="154">
        <v>0</v>
      </c>
      <c r="I12" s="154">
        <v>0</v>
      </c>
      <c r="J12" s="154">
        <v>100</v>
      </c>
      <c r="K12" s="154">
        <v>400</v>
      </c>
      <c r="L12" s="155">
        <v>0.15</v>
      </c>
      <c r="M12" s="155">
        <v>0.75</v>
      </c>
      <c r="N12" s="156">
        <f t="shared" si="0"/>
        <v>75</v>
      </c>
      <c r="O12" s="6"/>
    </row>
    <row r="13" spans="1:15" ht="14.25" customHeight="1" x14ac:dyDescent="0.2">
      <c r="A13" s="157" t="s">
        <v>282</v>
      </c>
      <c r="B13" s="153" t="s">
        <v>279</v>
      </c>
      <c r="C13" s="153" t="s">
        <v>214</v>
      </c>
      <c r="D13" s="153" t="s">
        <v>280</v>
      </c>
      <c r="E13" s="154">
        <v>1000</v>
      </c>
      <c r="F13" s="280">
        <v>500</v>
      </c>
      <c r="G13" s="280"/>
      <c r="H13" s="154">
        <v>0</v>
      </c>
      <c r="I13" s="154">
        <v>0</v>
      </c>
      <c r="J13" s="154">
        <v>100</v>
      </c>
      <c r="K13" s="154">
        <v>400</v>
      </c>
      <c r="L13" s="155">
        <v>0.15</v>
      </c>
      <c r="M13" s="155">
        <v>0.75</v>
      </c>
      <c r="N13" s="156">
        <f t="shared" si="0"/>
        <v>75</v>
      </c>
      <c r="O13" s="6"/>
    </row>
    <row r="14" spans="1:15" ht="14.25" customHeight="1" x14ac:dyDescent="0.2">
      <c r="A14" s="157" t="s">
        <v>283</v>
      </c>
      <c r="B14" s="153" t="s">
        <v>279</v>
      </c>
      <c r="C14" s="153" t="s">
        <v>214</v>
      </c>
      <c r="D14" s="153" t="s">
        <v>280</v>
      </c>
      <c r="E14" s="154">
        <v>1000</v>
      </c>
      <c r="F14" s="280">
        <v>500</v>
      </c>
      <c r="G14" s="280"/>
      <c r="H14" s="154">
        <v>0</v>
      </c>
      <c r="I14" s="154">
        <v>0</v>
      </c>
      <c r="J14" s="154">
        <v>100</v>
      </c>
      <c r="K14" s="154">
        <v>400</v>
      </c>
      <c r="L14" s="155">
        <v>0.5</v>
      </c>
      <c r="M14" s="155">
        <v>0.5</v>
      </c>
      <c r="N14" s="156">
        <f t="shared" si="0"/>
        <v>50</v>
      </c>
      <c r="O14" s="6"/>
    </row>
    <row r="15" spans="1:15" ht="14.25" x14ac:dyDescent="0.2">
      <c r="A15" s="157" t="s">
        <v>284</v>
      </c>
      <c r="B15" s="153" t="s">
        <v>279</v>
      </c>
      <c r="C15" s="153" t="s">
        <v>214</v>
      </c>
      <c r="D15" s="153" t="s">
        <v>280</v>
      </c>
      <c r="E15" s="154">
        <v>1000</v>
      </c>
      <c r="F15" s="280">
        <v>500</v>
      </c>
      <c r="G15" s="280"/>
      <c r="H15" s="154">
        <v>0</v>
      </c>
      <c r="I15" s="154">
        <v>0</v>
      </c>
      <c r="J15" s="154">
        <v>100</v>
      </c>
      <c r="K15" s="154">
        <v>400</v>
      </c>
      <c r="L15" s="155">
        <v>0.5</v>
      </c>
      <c r="M15" s="155">
        <v>0.5</v>
      </c>
      <c r="N15" s="156">
        <f t="shared" si="0"/>
        <v>50</v>
      </c>
      <c r="O15" s="6"/>
    </row>
    <row r="16" spans="1:15" ht="14.25" x14ac:dyDescent="0.2">
      <c r="A16" s="152" t="s">
        <v>285</v>
      </c>
      <c r="B16" s="153" t="s">
        <v>279</v>
      </c>
      <c r="C16" s="153" t="s">
        <v>214</v>
      </c>
      <c r="D16" s="153" t="s">
        <v>280</v>
      </c>
      <c r="E16" s="154">
        <v>1000</v>
      </c>
      <c r="F16" s="280">
        <v>500</v>
      </c>
      <c r="G16" s="280"/>
      <c r="H16" s="154">
        <v>0</v>
      </c>
      <c r="I16" s="154">
        <v>0</v>
      </c>
      <c r="J16" s="154">
        <v>100</v>
      </c>
      <c r="K16" s="154">
        <v>400</v>
      </c>
      <c r="L16" s="155">
        <v>0.5</v>
      </c>
      <c r="M16" s="155">
        <v>0.5</v>
      </c>
      <c r="N16" s="156">
        <f t="shared" si="0"/>
        <v>50</v>
      </c>
      <c r="O16" s="6"/>
    </row>
    <row r="17" spans="1:15" ht="15" x14ac:dyDescent="0.2">
      <c r="A17" s="158" t="s">
        <v>286</v>
      </c>
      <c r="B17" s="159"/>
      <c r="C17" s="159"/>
      <c r="D17" s="159"/>
      <c r="E17" s="160">
        <f>SUM(E11:E16)</f>
        <v>6000</v>
      </c>
      <c r="F17" s="282">
        <f>SUM(F11:F16)</f>
        <v>3000</v>
      </c>
      <c r="G17" s="282"/>
      <c r="H17" s="160">
        <f>SUM(H11:H16)</f>
        <v>0</v>
      </c>
      <c r="I17" s="160">
        <f>SUM(I11:I16)</f>
        <v>0</v>
      </c>
      <c r="J17" s="160">
        <f>SUM(J11:J16)</f>
        <v>600</v>
      </c>
      <c r="K17" s="160">
        <f>SUM(K11:K16)</f>
        <v>2400</v>
      </c>
      <c r="L17" s="159"/>
      <c r="M17" s="159"/>
      <c r="N17" s="161">
        <f>SUM(N11:N16)</f>
        <v>375</v>
      </c>
      <c r="O17" s="159"/>
    </row>
    <row r="18" spans="1:15" ht="18" x14ac:dyDescent="0.2">
      <c r="A18" s="162"/>
      <c r="B18" s="162"/>
      <c r="C18" s="162"/>
      <c r="D18" s="162"/>
      <c r="E18" s="162"/>
      <c r="F18" s="162"/>
      <c r="G18" s="162"/>
      <c r="H18" s="162"/>
      <c r="I18" s="162"/>
      <c r="J18" s="162"/>
      <c r="K18" s="162"/>
      <c r="L18" s="162"/>
      <c r="M18" s="162"/>
      <c r="N18" s="162"/>
      <c r="O18" s="162"/>
    </row>
    <row r="19" spans="1:15" ht="15" x14ac:dyDescent="0.2">
      <c r="A19" s="224" t="s">
        <v>287</v>
      </c>
      <c r="B19" s="224"/>
      <c r="C19" s="224"/>
      <c r="D19" s="224"/>
      <c r="E19" s="224"/>
      <c r="F19" s="224"/>
      <c r="G19" s="224"/>
      <c r="H19" s="224"/>
      <c r="I19" s="224"/>
      <c r="J19" s="224"/>
      <c r="K19" s="224"/>
      <c r="L19" s="224"/>
      <c r="M19" s="224"/>
      <c r="N19" s="224"/>
      <c r="O19" s="224"/>
    </row>
    <row r="20" spans="1:15" ht="14.25" x14ac:dyDescent="0.2">
      <c r="A20" s="220" t="s">
        <v>288</v>
      </c>
      <c r="B20" s="220"/>
      <c r="C20" s="220"/>
      <c r="D20" s="220"/>
      <c r="E20" s="220"/>
      <c r="F20" s="220"/>
      <c r="G20" s="220"/>
      <c r="H20" s="220"/>
      <c r="I20" s="220"/>
      <c r="J20" s="220"/>
      <c r="K20" s="220"/>
      <c r="L20" s="220"/>
      <c r="M20" s="220"/>
      <c r="N20" s="220"/>
      <c r="O20" s="220"/>
    </row>
    <row r="21" spans="1:15" ht="14.25" x14ac:dyDescent="0.2">
      <c r="A21" s="142"/>
      <c r="B21" s="142"/>
      <c r="C21" s="142"/>
      <c r="D21" s="142"/>
      <c r="E21" s="142"/>
      <c r="F21" s="142"/>
      <c r="G21" s="142"/>
      <c r="H21" s="142"/>
      <c r="I21" s="142"/>
      <c r="J21" s="142"/>
      <c r="K21" s="142"/>
      <c r="L21" s="18"/>
      <c r="M21" s="18"/>
    </row>
    <row r="22" spans="1:15" ht="15" x14ac:dyDescent="0.2">
      <c r="A22" s="151" t="s">
        <v>268</v>
      </c>
      <c r="B22" s="149" t="s">
        <v>84</v>
      </c>
      <c r="C22" s="149" t="s">
        <v>269</v>
      </c>
      <c r="D22" s="149" t="s">
        <v>270</v>
      </c>
      <c r="E22" s="149" t="s">
        <v>271</v>
      </c>
      <c r="F22" s="149" t="s">
        <v>272</v>
      </c>
      <c r="G22" s="149"/>
      <c r="H22" s="149" t="s">
        <v>273</v>
      </c>
      <c r="I22" s="149" t="s">
        <v>274</v>
      </c>
      <c r="J22" s="149" t="s">
        <v>21</v>
      </c>
      <c r="K22" s="149" t="s">
        <v>275</v>
      </c>
      <c r="L22" s="149" t="s">
        <v>276</v>
      </c>
      <c r="M22" s="149" t="s">
        <v>277</v>
      </c>
      <c r="N22" s="149" t="s">
        <v>240</v>
      </c>
      <c r="O22" s="59" t="s">
        <v>90</v>
      </c>
    </row>
    <row r="23" spans="1:15" ht="14.25" x14ac:dyDescent="0.2">
      <c r="A23" s="152" t="s">
        <v>289</v>
      </c>
      <c r="B23" s="153" t="s">
        <v>290</v>
      </c>
      <c r="C23" s="153" t="s">
        <v>134</v>
      </c>
      <c r="D23" s="153" t="s">
        <v>280</v>
      </c>
      <c r="E23" s="154">
        <v>1000</v>
      </c>
      <c r="F23" s="280">
        <v>500</v>
      </c>
      <c r="G23" s="280"/>
      <c r="H23" s="154">
        <v>0</v>
      </c>
      <c r="I23" s="154">
        <v>0</v>
      </c>
      <c r="J23" s="154">
        <v>100</v>
      </c>
      <c r="K23" s="154">
        <v>400</v>
      </c>
      <c r="L23" s="155">
        <v>0</v>
      </c>
      <c r="M23" s="155">
        <v>1</v>
      </c>
      <c r="N23" s="156">
        <f t="shared" ref="N23:N24" si="1">J23*M23</f>
        <v>100</v>
      </c>
      <c r="O23" s="6"/>
    </row>
    <row r="24" spans="1:15" ht="14.25" x14ac:dyDescent="0.2">
      <c r="A24" s="157" t="s">
        <v>291</v>
      </c>
      <c r="B24" s="153" t="s">
        <v>290</v>
      </c>
      <c r="C24" s="153" t="s">
        <v>135</v>
      </c>
      <c r="D24" s="153" t="s">
        <v>280</v>
      </c>
      <c r="E24" s="154">
        <v>1000</v>
      </c>
      <c r="F24" s="280">
        <v>500</v>
      </c>
      <c r="G24" s="280"/>
      <c r="H24" s="154">
        <v>0</v>
      </c>
      <c r="I24" s="154">
        <v>0</v>
      </c>
      <c r="J24" s="154">
        <v>100</v>
      </c>
      <c r="K24" s="154">
        <v>400</v>
      </c>
      <c r="L24" s="155">
        <v>0</v>
      </c>
      <c r="M24" s="155">
        <v>1</v>
      </c>
      <c r="N24" s="156">
        <f t="shared" si="1"/>
        <v>100</v>
      </c>
      <c r="O24" s="6"/>
    </row>
    <row r="25" spans="1:15" ht="15" x14ac:dyDescent="0.2">
      <c r="A25" s="158" t="s">
        <v>286</v>
      </c>
      <c r="B25" s="159"/>
      <c r="C25" s="159"/>
      <c r="D25" s="159"/>
      <c r="E25" s="160">
        <f>SUM(E23:E24)</f>
        <v>2000</v>
      </c>
      <c r="F25" s="282">
        <f>SUM(F23:F24)</f>
        <v>1000</v>
      </c>
      <c r="G25" s="282"/>
      <c r="H25" s="160">
        <f>SUM(H23:H24)</f>
        <v>0</v>
      </c>
      <c r="I25" s="160">
        <f>SUM(I23:I24)</f>
        <v>0</v>
      </c>
      <c r="J25" s="160">
        <f>SUM(J23:J24)</f>
        <v>200</v>
      </c>
      <c r="K25" s="160">
        <f>SUM(K23:K24)</f>
        <v>800</v>
      </c>
      <c r="L25" s="159"/>
      <c r="M25" s="159"/>
      <c r="N25" s="161">
        <f>SUM(N23:N24)</f>
        <v>200</v>
      </c>
      <c r="O25" s="159"/>
    </row>
    <row r="26" spans="1:15" ht="18" x14ac:dyDescent="0.2">
      <c r="A26" s="162"/>
      <c r="B26" s="162"/>
      <c r="C26" s="162"/>
      <c r="D26" s="162"/>
      <c r="E26" s="162"/>
      <c r="F26" s="162"/>
      <c r="G26" s="162"/>
      <c r="H26" s="162"/>
      <c r="I26" s="162"/>
      <c r="J26" s="162"/>
      <c r="K26" s="162"/>
      <c r="L26" s="162"/>
      <c r="M26" s="162"/>
      <c r="N26" s="162"/>
      <c r="O26" s="162"/>
    </row>
    <row r="27" spans="1:15" ht="15" x14ac:dyDescent="0.2">
      <c r="A27" s="224" t="s">
        <v>312</v>
      </c>
      <c r="B27" s="224"/>
      <c r="C27" s="224"/>
      <c r="D27" s="224"/>
      <c r="E27" s="224"/>
      <c r="F27" s="224"/>
      <c r="G27" s="224"/>
      <c r="H27" s="224"/>
      <c r="I27" s="224"/>
      <c r="J27" s="224"/>
      <c r="K27" s="224"/>
      <c r="L27" s="224"/>
      <c r="M27" s="224"/>
      <c r="N27" s="224"/>
      <c r="O27" s="224"/>
    </row>
    <row r="28" spans="1:15" ht="15" customHeight="1" x14ac:dyDescent="0.2">
      <c r="A28" s="220" t="s">
        <v>293</v>
      </c>
      <c r="B28" s="220"/>
      <c r="C28" s="220"/>
      <c r="D28" s="220"/>
      <c r="E28" s="220"/>
      <c r="F28" s="220"/>
      <c r="G28" s="220"/>
      <c r="H28" s="220"/>
      <c r="I28" s="220"/>
      <c r="J28" s="220"/>
      <c r="K28" s="220"/>
      <c r="L28" s="220"/>
      <c r="M28" s="220"/>
      <c r="N28" s="220"/>
      <c r="O28" s="220"/>
    </row>
    <row r="29" spans="1:15" ht="14.25" x14ac:dyDescent="0.2">
      <c r="A29" s="142"/>
      <c r="B29" s="142"/>
      <c r="C29" s="142"/>
      <c r="D29" s="142"/>
      <c r="E29" s="142"/>
      <c r="F29" s="142"/>
      <c r="G29" s="142"/>
      <c r="H29" s="142"/>
      <c r="I29" s="142"/>
      <c r="J29" s="142"/>
      <c r="K29" s="142"/>
      <c r="L29" s="18"/>
      <c r="M29" s="18"/>
    </row>
    <row r="30" spans="1:15" ht="15" x14ac:dyDescent="0.2">
      <c r="A30" s="151" t="s">
        <v>268</v>
      </c>
      <c r="B30" s="149" t="s">
        <v>84</v>
      </c>
      <c r="C30" s="149" t="s">
        <v>269</v>
      </c>
      <c r="D30" s="149" t="s">
        <v>270</v>
      </c>
      <c r="E30" s="149" t="s">
        <v>271</v>
      </c>
      <c r="F30" s="149" t="s">
        <v>272</v>
      </c>
      <c r="G30" s="149"/>
      <c r="H30" s="149" t="s">
        <v>273</v>
      </c>
      <c r="I30" s="149" t="s">
        <v>274</v>
      </c>
      <c r="J30" s="149" t="s">
        <v>21</v>
      </c>
      <c r="K30" s="149" t="s">
        <v>275</v>
      </c>
      <c r="L30" s="149" t="s">
        <v>276</v>
      </c>
      <c r="M30" s="149" t="s">
        <v>277</v>
      </c>
      <c r="N30" s="149" t="s">
        <v>240</v>
      </c>
      <c r="O30" s="59" t="s">
        <v>90</v>
      </c>
    </row>
    <row r="31" spans="1:15" ht="14.25" x14ac:dyDescent="0.2">
      <c r="A31" s="157" t="s">
        <v>294</v>
      </c>
      <c r="B31" s="153" t="s">
        <v>279</v>
      </c>
      <c r="C31" s="153" t="s">
        <v>214</v>
      </c>
      <c r="D31" s="153" t="s">
        <v>280</v>
      </c>
      <c r="E31" s="154">
        <v>50</v>
      </c>
      <c r="F31" s="280">
        <v>50</v>
      </c>
      <c r="G31" s="280"/>
      <c r="H31" s="154">
        <v>0</v>
      </c>
      <c r="I31" s="154">
        <v>0</v>
      </c>
      <c r="J31" s="154">
        <v>50</v>
      </c>
      <c r="K31" s="154">
        <v>0</v>
      </c>
      <c r="L31" s="155">
        <v>0</v>
      </c>
      <c r="M31" s="155">
        <v>1</v>
      </c>
      <c r="N31" s="156">
        <f t="shared" ref="N31:N36" si="2">J31*M31</f>
        <v>50</v>
      </c>
      <c r="O31" s="6"/>
    </row>
    <row r="32" spans="1:15" ht="14.25" x14ac:dyDescent="0.2">
      <c r="A32" s="157" t="s">
        <v>295</v>
      </c>
      <c r="B32" s="153" t="s">
        <v>279</v>
      </c>
      <c r="C32" s="153" t="s">
        <v>214</v>
      </c>
      <c r="D32" s="153" t="s">
        <v>280</v>
      </c>
      <c r="E32" s="154">
        <v>100</v>
      </c>
      <c r="F32" s="280">
        <v>100</v>
      </c>
      <c r="G32" s="280"/>
      <c r="H32" s="154">
        <v>0</v>
      </c>
      <c r="I32" s="154">
        <v>0</v>
      </c>
      <c r="J32" s="154">
        <v>100</v>
      </c>
      <c r="K32" s="154">
        <v>0</v>
      </c>
      <c r="L32" s="155">
        <v>0</v>
      </c>
      <c r="M32" s="155">
        <v>1</v>
      </c>
      <c r="N32" s="156">
        <f t="shared" si="2"/>
        <v>100</v>
      </c>
      <c r="O32" s="6"/>
    </row>
    <row r="33" spans="1:15" ht="14.25" x14ac:dyDescent="0.2">
      <c r="A33" s="157" t="s">
        <v>296</v>
      </c>
      <c r="B33" s="153" t="s">
        <v>279</v>
      </c>
      <c r="C33" s="153" t="s">
        <v>214</v>
      </c>
      <c r="D33" s="153" t="s">
        <v>280</v>
      </c>
      <c r="E33" s="154">
        <v>100</v>
      </c>
      <c r="F33" s="280">
        <v>100</v>
      </c>
      <c r="G33" s="280"/>
      <c r="H33" s="154">
        <v>0</v>
      </c>
      <c r="I33" s="154">
        <v>0</v>
      </c>
      <c r="J33" s="154">
        <v>100</v>
      </c>
      <c r="K33" s="154">
        <v>0</v>
      </c>
      <c r="L33" s="155">
        <v>0</v>
      </c>
      <c r="M33" s="155">
        <v>1</v>
      </c>
      <c r="N33" s="156">
        <f t="shared" si="2"/>
        <v>100</v>
      </c>
      <c r="O33" s="6"/>
    </row>
    <row r="34" spans="1:15" ht="28.5" x14ac:dyDescent="0.2">
      <c r="A34" s="157" t="s">
        <v>297</v>
      </c>
      <c r="B34" s="153" t="s">
        <v>279</v>
      </c>
      <c r="C34" s="153" t="s">
        <v>214</v>
      </c>
      <c r="D34" s="153" t="s">
        <v>280</v>
      </c>
      <c r="E34" s="154">
        <v>200</v>
      </c>
      <c r="F34" s="280">
        <v>200</v>
      </c>
      <c r="G34" s="280"/>
      <c r="H34" s="154">
        <v>0</v>
      </c>
      <c r="I34" s="154">
        <v>0</v>
      </c>
      <c r="J34" s="154">
        <v>200</v>
      </c>
      <c r="K34" s="154">
        <v>0</v>
      </c>
      <c r="L34" s="155">
        <v>0</v>
      </c>
      <c r="M34" s="155">
        <v>1</v>
      </c>
      <c r="N34" s="156">
        <f t="shared" si="2"/>
        <v>200</v>
      </c>
      <c r="O34" s="6"/>
    </row>
    <row r="35" spans="1:15" ht="14.25" x14ac:dyDescent="0.2">
      <c r="A35" s="157" t="s">
        <v>298</v>
      </c>
      <c r="B35" s="153" t="s">
        <v>279</v>
      </c>
      <c r="C35" s="153" t="s">
        <v>214</v>
      </c>
      <c r="D35" s="153" t="s">
        <v>280</v>
      </c>
      <c r="E35" s="154">
        <v>400</v>
      </c>
      <c r="F35" s="280">
        <v>400</v>
      </c>
      <c r="G35" s="280"/>
      <c r="H35" s="154">
        <v>0</v>
      </c>
      <c r="I35" s="154">
        <v>0</v>
      </c>
      <c r="J35" s="154">
        <v>400</v>
      </c>
      <c r="K35" s="154">
        <v>0</v>
      </c>
      <c r="L35" s="155">
        <v>0</v>
      </c>
      <c r="M35" s="155">
        <v>1</v>
      </c>
      <c r="N35" s="156">
        <f t="shared" si="2"/>
        <v>400</v>
      </c>
      <c r="O35" s="6"/>
    </row>
    <row r="36" spans="1:15" ht="14.25" x14ac:dyDescent="0.2">
      <c r="A36" s="157" t="s">
        <v>299</v>
      </c>
      <c r="B36" s="153" t="s">
        <v>279</v>
      </c>
      <c r="C36" s="153" t="s">
        <v>214</v>
      </c>
      <c r="D36" s="153" t="s">
        <v>280</v>
      </c>
      <c r="E36" s="154">
        <v>75</v>
      </c>
      <c r="F36" s="280">
        <v>75</v>
      </c>
      <c r="G36" s="280"/>
      <c r="H36" s="154">
        <v>0</v>
      </c>
      <c r="I36" s="154">
        <v>0</v>
      </c>
      <c r="J36" s="154">
        <v>75</v>
      </c>
      <c r="K36" s="154">
        <v>0</v>
      </c>
      <c r="L36" s="155">
        <v>0</v>
      </c>
      <c r="M36" s="155">
        <v>1</v>
      </c>
      <c r="N36" s="156">
        <f t="shared" si="2"/>
        <v>75</v>
      </c>
      <c r="O36" s="6"/>
    </row>
    <row r="37" spans="1:15" ht="15" x14ac:dyDescent="0.2">
      <c r="A37" s="158" t="s">
        <v>286</v>
      </c>
      <c r="B37" s="159"/>
      <c r="C37" s="159"/>
      <c r="D37" s="159"/>
      <c r="E37" s="160">
        <f>SUM(E31:E36)</f>
        <v>925</v>
      </c>
      <c r="F37" s="282">
        <f>SUM(F31:F36)</f>
        <v>925</v>
      </c>
      <c r="G37" s="282"/>
      <c r="H37" s="160">
        <f>SUM(H31:H36)</f>
        <v>0</v>
      </c>
      <c r="I37" s="160">
        <f>SUM(I31:I36)</f>
        <v>0</v>
      </c>
      <c r="J37" s="160">
        <f>SUM(J31:J36)</f>
        <v>925</v>
      </c>
      <c r="K37" s="160">
        <f>SUM(K31:K36)</f>
        <v>0</v>
      </c>
      <c r="L37" s="159"/>
      <c r="M37" s="159"/>
      <c r="N37" s="161">
        <f>SUM(N31:N36)</f>
        <v>925</v>
      </c>
      <c r="O37" s="159"/>
    </row>
    <row r="38" spans="1:15" ht="18" x14ac:dyDescent="0.2">
      <c r="A38" s="162"/>
      <c r="B38" s="162"/>
      <c r="C38" s="162"/>
      <c r="D38" s="162"/>
      <c r="E38" s="162"/>
      <c r="F38" s="162"/>
      <c r="G38" s="162"/>
      <c r="H38" s="162"/>
      <c r="I38" s="162"/>
      <c r="J38" s="162"/>
      <c r="K38" s="162"/>
      <c r="L38" s="162"/>
      <c r="M38" s="162"/>
      <c r="N38" s="162"/>
      <c r="O38" s="162"/>
    </row>
    <row r="39" spans="1:15" ht="18" x14ac:dyDescent="0.2">
      <c r="A39" s="163" t="s">
        <v>300</v>
      </c>
      <c r="B39" s="162"/>
      <c r="C39" s="162"/>
      <c r="D39" s="162"/>
      <c r="E39" s="162"/>
      <c r="F39" s="164"/>
      <c r="G39" s="164"/>
      <c r="H39" s="165"/>
      <c r="I39" s="165"/>
      <c r="J39" s="165"/>
      <c r="K39" s="165"/>
      <c r="L39" s="18"/>
      <c r="M39" s="18"/>
    </row>
    <row r="40" spans="1:15" ht="15.75" customHeight="1" x14ac:dyDescent="0.2">
      <c r="A40" s="286" t="s">
        <v>301</v>
      </c>
      <c r="B40" s="166" t="s">
        <v>302</v>
      </c>
      <c r="C40" s="288" t="s">
        <v>303</v>
      </c>
      <c r="D40" s="285" t="s">
        <v>304</v>
      </c>
      <c r="E40" s="285" t="s">
        <v>305</v>
      </c>
      <c r="F40" s="231" t="s">
        <v>90</v>
      </c>
      <c r="G40" s="231"/>
      <c r="H40" s="165"/>
      <c r="I40" s="165"/>
      <c r="J40" s="165"/>
      <c r="K40" s="165"/>
      <c r="L40" s="18"/>
      <c r="M40" s="18"/>
    </row>
    <row r="41" spans="1:15" ht="31.15" customHeight="1" x14ac:dyDescent="0.2">
      <c r="A41" s="287"/>
      <c r="B41" s="166" t="s">
        <v>306</v>
      </c>
      <c r="C41" s="289"/>
      <c r="D41" s="285"/>
      <c r="E41" s="285"/>
      <c r="F41" s="231"/>
      <c r="G41" s="231"/>
      <c r="H41" s="165"/>
      <c r="I41" s="165"/>
      <c r="J41" s="165"/>
      <c r="K41" s="165"/>
      <c r="L41" s="18"/>
      <c r="M41" s="18"/>
    </row>
    <row r="42" spans="1:15" ht="14.25" x14ac:dyDescent="0.2">
      <c r="A42" s="167" t="s">
        <v>307</v>
      </c>
      <c r="B42" s="7">
        <v>1000</v>
      </c>
      <c r="C42" s="8">
        <v>0</v>
      </c>
      <c r="D42" s="7">
        <f>B42*C42</f>
        <v>0</v>
      </c>
      <c r="E42" s="168"/>
      <c r="F42" s="281"/>
      <c r="G42" s="281"/>
      <c r="H42" s="165"/>
      <c r="I42" s="165"/>
      <c r="J42" s="165"/>
      <c r="K42" s="165"/>
      <c r="L42" s="18"/>
      <c r="M42" s="18"/>
    </row>
    <row r="43" spans="1:15" ht="28.5" x14ac:dyDescent="0.2">
      <c r="A43" s="167" t="s">
        <v>266</v>
      </c>
      <c r="B43" s="7">
        <f>J17</f>
        <v>600</v>
      </c>
      <c r="C43" s="8">
        <v>0.625</v>
      </c>
      <c r="D43" s="7">
        <f>B43*C43</f>
        <v>375</v>
      </c>
      <c r="E43" s="168" t="s">
        <v>308</v>
      </c>
      <c r="F43" s="281"/>
      <c r="G43" s="281"/>
      <c r="H43" s="165"/>
      <c r="I43" s="165"/>
      <c r="J43" s="165"/>
      <c r="K43" s="165"/>
      <c r="L43" s="18"/>
      <c r="M43" s="18"/>
    </row>
    <row r="44" spans="1:15" ht="14.25" x14ac:dyDescent="0.2">
      <c r="A44" s="167" t="s">
        <v>309</v>
      </c>
      <c r="B44" s="7">
        <v>1000</v>
      </c>
      <c r="C44" s="8">
        <v>0</v>
      </c>
      <c r="D44" s="7">
        <f t="shared" ref="D44:D47" si="3">B44*C44</f>
        <v>0</v>
      </c>
      <c r="E44" s="168"/>
      <c r="F44" s="281"/>
      <c r="G44" s="281"/>
      <c r="H44" s="165"/>
      <c r="I44" s="165"/>
      <c r="J44" s="165"/>
      <c r="K44" s="165"/>
      <c r="L44" s="18"/>
      <c r="M44" s="18"/>
    </row>
    <row r="45" spans="1:15" ht="28.5" x14ac:dyDescent="0.2">
      <c r="A45" s="167" t="s">
        <v>287</v>
      </c>
      <c r="B45" s="7">
        <f>J25</f>
        <v>200</v>
      </c>
      <c r="C45" s="8">
        <v>1</v>
      </c>
      <c r="D45" s="7">
        <f t="shared" si="3"/>
        <v>200</v>
      </c>
      <c r="E45" s="168" t="s">
        <v>308</v>
      </c>
      <c r="F45" s="281"/>
      <c r="G45" s="281"/>
      <c r="H45" s="165"/>
      <c r="I45" s="165"/>
      <c r="J45" s="165"/>
      <c r="K45" s="165"/>
      <c r="L45" s="18"/>
      <c r="M45" s="18"/>
    </row>
    <row r="46" spans="1:15" ht="14.25" x14ac:dyDescent="0.2">
      <c r="A46" s="167" t="s">
        <v>310</v>
      </c>
      <c r="B46" s="7">
        <v>1000</v>
      </c>
      <c r="C46" s="8">
        <v>0</v>
      </c>
      <c r="D46" s="7">
        <f t="shared" si="3"/>
        <v>0</v>
      </c>
      <c r="E46" s="168"/>
      <c r="F46" s="281"/>
      <c r="G46" s="281"/>
      <c r="H46" s="165"/>
      <c r="I46" s="165"/>
      <c r="J46" s="165"/>
      <c r="K46" s="165"/>
      <c r="L46" s="18"/>
      <c r="M46" s="18"/>
    </row>
    <row r="47" spans="1:15" ht="28.5" x14ac:dyDescent="0.2">
      <c r="A47" s="167" t="s">
        <v>292</v>
      </c>
      <c r="B47" s="7">
        <f>J37</f>
        <v>925</v>
      </c>
      <c r="C47" s="8">
        <v>1</v>
      </c>
      <c r="D47" s="7">
        <f t="shared" si="3"/>
        <v>925</v>
      </c>
      <c r="E47" s="168" t="s">
        <v>308</v>
      </c>
      <c r="F47" s="281"/>
      <c r="G47" s="281"/>
      <c r="H47" s="165"/>
      <c r="I47" s="165"/>
      <c r="J47" s="165"/>
      <c r="K47" s="165"/>
      <c r="L47" s="18"/>
      <c r="M47" s="18"/>
    </row>
    <row r="48" spans="1:15" ht="15.6" customHeight="1" x14ac:dyDescent="0.2">
      <c r="A48" s="132" t="s">
        <v>311</v>
      </c>
      <c r="B48" s="131">
        <f>SUM(B42:B47)</f>
        <v>4725</v>
      </c>
      <c r="C48" s="133"/>
      <c r="D48" s="131">
        <f>SUM(D42:D47)</f>
        <v>1500</v>
      </c>
      <c r="E48" s="133"/>
      <c r="F48" s="283"/>
      <c r="G48" s="283"/>
      <c r="H48" s="165"/>
      <c r="I48" s="165"/>
      <c r="J48" s="165"/>
      <c r="K48" s="165"/>
      <c r="L48" s="18"/>
      <c r="M48" s="18"/>
    </row>
  </sheetData>
  <mergeCells count="38">
    <mergeCell ref="A8:O8"/>
    <mergeCell ref="A2:F3"/>
    <mergeCell ref="A1:O1"/>
    <mergeCell ref="G2:O3"/>
    <mergeCell ref="E40:E41"/>
    <mergeCell ref="A40:A41"/>
    <mergeCell ref="C40:C41"/>
    <mergeCell ref="D40:D41"/>
    <mergeCell ref="F40:G41"/>
    <mergeCell ref="F11:G11"/>
    <mergeCell ref="F12:G12"/>
    <mergeCell ref="F13:G13"/>
    <mergeCell ref="F14:G14"/>
    <mergeCell ref="F15:G15"/>
    <mergeCell ref="F16:G16"/>
    <mergeCell ref="A7:O7"/>
    <mergeCell ref="A19:O19"/>
    <mergeCell ref="F47:G47"/>
    <mergeCell ref="F17:G17"/>
    <mergeCell ref="F48:G48"/>
    <mergeCell ref="F42:G42"/>
    <mergeCell ref="F43:G43"/>
    <mergeCell ref="F44:G44"/>
    <mergeCell ref="F45:G45"/>
    <mergeCell ref="F46:G46"/>
    <mergeCell ref="F24:G24"/>
    <mergeCell ref="F25:G25"/>
    <mergeCell ref="F23:G23"/>
    <mergeCell ref="F34:G34"/>
    <mergeCell ref="F35:G35"/>
    <mergeCell ref="F36:G36"/>
    <mergeCell ref="F37:G37"/>
    <mergeCell ref="A20:O20"/>
    <mergeCell ref="A27:O27"/>
    <mergeCell ref="F31:G31"/>
    <mergeCell ref="F32:G32"/>
    <mergeCell ref="F33:G33"/>
    <mergeCell ref="A28:O28"/>
  </mergeCells>
  <conditionalFormatting sqref="K5:K6 K9 L10:M17 L22:M25 K39:K62">
    <cfRule type="cellIs" dxfId="5" priority="6" operator="equal">
      <formula>"Maybe"</formula>
    </cfRule>
  </conditionalFormatting>
  <conditionalFormatting sqref="K21">
    <cfRule type="cellIs" dxfId="4" priority="4" operator="equal">
      <formula>"Maybe"</formula>
    </cfRule>
  </conditionalFormatting>
  <conditionalFormatting sqref="K29 L30:M37">
    <cfRule type="cellIs" dxfId="3" priority="2" operator="equal">
      <formula>"Maybe"</formula>
    </cfRule>
  </conditionalFormatting>
  <conditionalFormatting sqref="N17:O17">
    <cfRule type="cellIs" dxfId="2" priority="5" operator="equal">
      <formula>"Maybe"</formula>
    </cfRule>
  </conditionalFormatting>
  <conditionalFormatting sqref="N25:O25">
    <cfRule type="cellIs" dxfId="1" priority="3" operator="equal">
      <formula>"Maybe"</formula>
    </cfRule>
  </conditionalFormatting>
  <conditionalFormatting sqref="N37:O37">
    <cfRule type="cellIs" dxfId="0" priority="1" operator="equal">
      <formula>"Maybe"</formula>
    </cfRule>
  </conditionalFormatting>
  <dataValidations count="1">
    <dataValidation allowBlank="1" showInputMessage="1" showErrorMessage="1" sqref="M11:M16 M23:M24 M31:M36" xr:uid="{A5EDA868-5CAE-4542-A4FB-437E700B1C4F}"/>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4FEC-07BE-42A7-9DE1-72583BACCB72}">
  <dimension ref="A1:O24"/>
  <sheetViews>
    <sheetView workbookViewId="0">
      <selection activeCell="K7" sqref="K7"/>
    </sheetView>
  </sheetViews>
  <sheetFormatPr defaultRowHeight="14.25" x14ac:dyDescent="0.2"/>
  <cols>
    <col min="1" max="12" width="9.140625" style="95"/>
    <col min="13" max="13" width="17.28515625" style="95" customWidth="1"/>
    <col min="14" max="16384" width="9.140625" style="95"/>
  </cols>
  <sheetData>
    <row r="1" spans="1:15" ht="15" x14ac:dyDescent="0.2">
      <c r="A1" s="178" t="s">
        <v>28</v>
      </c>
      <c r="B1" s="178"/>
      <c r="C1" s="178"/>
      <c r="D1" s="178"/>
      <c r="E1" s="178"/>
      <c r="F1" s="178"/>
      <c r="G1" s="178"/>
      <c r="H1" s="178"/>
      <c r="I1" s="178"/>
      <c r="J1" s="178"/>
      <c r="K1" s="178"/>
      <c r="L1" s="178"/>
      <c r="M1" s="178"/>
      <c r="N1" s="94"/>
      <c r="O1" s="94"/>
    </row>
    <row r="2" spans="1:15" ht="18" customHeight="1" x14ac:dyDescent="0.2">
      <c r="A2" s="181" t="s">
        <v>29</v>
      </c>
      <c r="B2" s="181"/>
      <c r="C2" s="181"/>
      <c r="D2" s="181"/>
      <c r="E2" s="181"/>
      <c r="F2" s="181"/>
      <c r="G2" s="181"/>
      <c r="H2" s="181"/>
      <c r="I2" s="181"/>
      <c r="J2" s="181"/>
      <c r="K2" s="181"/>
      <c r="L2" s="181"/>
      <c r="M2" s="181"/>
      <c r="N2" s="18"/>
      <c r="O2" s="18"/>
    </row>
    <row r="3" spans="1:15" ht="18" customHeight="1" thickBot="1" x14ac:dyDescent="0.25">
      <c r="A3" s="290"/>
      <c r="B3" s="290"/>
      <c r="C3" s="290"/>
      <c r="D3" s="290"/>
      <c r="E3" s="290"/>
      <c r="F3" s="290"/>
      <c r="G3" s="290"/>
      <c r="H3" s="290"/>
      <c r="I3" s="290"/>
      <c r="J3" s="290"/>
      <c r="K3" s="290"/>
      <c r="L3" s="290"/>
      <c r="M3" s="290"/>
    </row>
    <row r="4" spans="1:15" x14ac:dyDescent="0.2">
      <c r="A4" s="291" t="s">
        <v>30</v>
      </c>
      <c r="B4" s="292"/>
      <c r="C4" s="292"/>
      <c r="D4" s="292"/>
      <c r="E4" s="292"/>
      <c r="F4" s="292"/>
      <c r="G4" s="292"/>
      <c r="H4" s="292"/>
      <c r="I4" s="292"/>
      <c r="J4" s="292"/>
      <c r="K4" s="292"/>
      <c r="L4" s="292"/>
      <c r="M4" s="293"/>
    </row>
    <row r="5" spans="1:15" ht="15" thickBot="1" x14ac:dyDescent="0.25">
      <c r="A5" s="294"/>
      <c r="B5" s="295"/>
      <c r="C5" s="295"/>
      <c r="D5" s="295"/>
      <c r="E5" s="295"/>
      <c r="F5" s="295"/>
      <c r="G5" s="295"/>
      <c r="H5" s="295"/>
      <c r="I5" s="295"/>
      <c r="J5" s="295"/>
      <c r="K5" s="295"/>
      <c r="L5" s="295"/>
      <c r="M5" s="296"/>
    </row>
    <row r="6" spans="1:15" ht="18" x14ac:dyDescent="0.35">
      <c r="A6" s="1"/>
      <c r="B6" s="2"/>
      <c r="C6" s="2"/>
      <c r="D6" s="2"/>
      <c r="E6" s="2"/>
      <c r="F6" s="2"/>
      <c r="G6" s="2"/>
      <c r="H6" s="2"/>
      <c r="I6" s="2"/>
      <c r="J6" s="2"/>
      <c r="K6" s="2"/>
      <c r="L6" s="2"/>
      <c r="M6" s="2"/>
    </row>
    <row r="7" spans="1:15" ht="18" x14ac:dyDescent="0.35">
      <c r="A7" s="1"/>
      <c r="B7" s="3"/>
      <c r="C7" s="3"/>
      <c r="D7" s="3"/>
      <c r="E7" s="3"/>
      <c r="F7" s="3"/>
      <c r="G7" s="3"/>
      <c r="H7" s="3"/>
      <c r="I7" s="3"/>
      <c r="J7" s="3"/>
      <c r="K7" s="3"/>
      <c r="L7" s="3"/>
      <c r="M7" s="2"/>
    </row>
    <row r="8" spans="1:15" ht="18" x14ac:dyDescent="0.35">
      <c r="A8" s="1"/>
      <c r="B8" s="3"/>
      <c r="C8" s="3"/>
      <c r="D8" s="3"/>
      <c r="E8" s="3"/>
      <c r="F8" s="3"/>
      <c r="G8" s="3"/>
      <c r="H8" s="3"/>
      <c r="I8" s="3"/>
      <c r="J8" s="3"/>
      <c r="K8" s="3"/>
      <c r="L8" s="3"/>
      <c r="M8" s="2"/>
    </row>
    <row r="9" spans="1:15" ht="18" x14ac:dyDescent="0.35">
      <c r="A9" s="1"/>
      <c r="B9" s="3"/>
      <c r="C9" s="3"/>
      <c r="D9" s="3"/>
      <c r="E9" s="195" t="s">
        <v>31</v>
      </c>
      <c r="F9" s="196"/>
      <c r="G9" s="196"/>
      <c r="H9" s="196"/>
      <c r="I9" s="197"/>
      <c r="J9" s="3"/>
      <c r="K9" s="3"/>
      <c r="L9" s="3"/>
      <c r="M9" s="2"/>
    </row>
    <row r="10" spans="1:15" ht="18" x14ac:dyDescent="0.35">
      <c r="A10" s="1"/>
      <c r="B10" s="3"/>
      <c r="C10" s="3"/>
      <c r="D10" s="3"/>
      <c r="E10" s="198"/>
      <c r="F10" s="199"/>
      <c r="G10" s="199"/>
      <c r="H10" s="199"/>
      <c r="I10" s="200"/>
      <c r="J10" s="3"/>
      <c r="K10" s="3"/>
      <c r="L10" s="3"/>
      <c r="M10" s="2"/>
    </row>
    <row r="11" spans="1:15" ht="18" x14ac:dyDescent="0.35">
      <c r="A11" s="1"/>
      <c r="B11" s="3"/>
      <c r="C11" s="3"/>
      <c r="D11" s="3"/>
      <c r="E11" s="201"/>
      <c r="F11" s="202"/>
      <c r="G11" s="202"/>
      <c r="H11" s="202"/>
      <c r="I11" s="203"/>
      <c r="J11" s="3"/>
      <c r="K11" s="3"/>
      <c r="L11" s="3"/>
      <c r="M11" s="2"/>
    </row>
    <row r="18" spans="2:12" ht="18" customHeight="1" x14ac:dyDescent="0.2">
      <c r="B18" s="195" t="s">
        <v>32</v>
      </c>
      <c r="C18" s="196"/>
      <c r="D18" s="196"/>
      <c r="E18" s="196"/>
      <c r="F18" s="197"/>
      <c r="G18" s="3"/>
      <c r="H18" s="204" t="s">
        <v>33</v>
      </c>
      <c r="I18" s="205"/>
      <c r="J18" s="205"/>
      <c r="K18" s="205"/>
      <c r="L18" s="206"/>
    </row>
    <row r="19" spans="2:12" ht="18" x14ac:dyDescent="0.2">
      <c r="B19" s="198"/>
      <c r="C19" s="199"/>
      <c r="D19" s="199"/>
      <c r="E19" s="199"/>
      <c r="F19" s="200"/>
      <c r="G19" s="3"/>
      <c r="H19" s="207"/>
      <c r="I19" s="208"/>
      <c r="J19" s="208"/>
      <c r="K19" s="208"/>
      <c r="L19" s="209"/>
    </row>
    <row r="20" spans="2:12" ht="18" x14ac:dyDescent="0.2">
      <c r="B20" s="201"/>
      <c r="C20" s="202"/>
      <c r="D20" s="202"/>
      <c r="E20" s="202"/>
      <c r="F20" s="203"/>
      <c r="G20" s="3"/>
      <c r="H20" s="210"/>
      <c r="I20" s="211"/>
      <c r="J20" s="211"/>
      <c r="K20" s="211"/>
      <c r="L20" s="212"/>
    </row>
    <row r="21" spans="2:12" ht="18" x14ac:dyDescent="0.2">
      <c r="B21" s="3"/>
      <c r="C21" s="3"/>
      <c r="D21" s="3"/>
      <c r="E21" s="3"/>
      <c r="F21" s="3"/>
      <c r="G21" s="3"/>
      <c r="H21" s="3"/>
      <c r="I21" s="3"/>
      <c r="J21" s="3"/>
      <c r="K21" s="3"/>
      <c r="L21" s="3"/>
    </row>
    <row r="22" spans="2:12" ht="18" x14ac:dyDescent="0.2">
      <c r="B22" s="3"/>
      <c r="C22" s="3"/>
      <c r="D22" s="3"/>
      <c r="E22" s="3"/>
      <c r="F22" s="3"/>
      <c r="G22" s="3"/>
      <c r="H22" s="186" t="s">
        <v>34</v>
      </c>
      <c r="I22" s="187"/>
      <c r="J22" s="187"/>
      <c r="K22" s="187"/>
      <c r="L22" s="188"/>
    </row>
    <row r="23" spans="2:12" ht="18" x14ac:dyDescent="0.2">
      <c r="B23" s="3"/>
      <c r="C23" s="3"/>
      <c r="D23" s="3"/>
      <c r="E23" s="3"/>
      <c r="F23" s="3"/>
      <c r="G23" s="3"/>
      <c r="H23" s="189"/>
      <c r="I23" s="190"/>
      <c r="J23" s="190"/>
      <c r="K23" s="190"/>
      <c r="L23" s="191"/>
    </row>
    <row r="24" spans="2:12" ht="18" x14ac:dyDescent="0.35">
      <c r="B24" s="2"/>
      <c r="C24" s="2"/>
      <c r="D24" s="2"/>
      <c r="E24" s="2"/>
      <c r="F24" s="2"/>
      <c r="G24" s="2"/>
      <c r="H24" s="192"/>
      <c r="I24" s="193"/>
      <c r="J24" s="193"/>
      <c r="K24" s="193"/>
      <c r="L24" s="194"/>
    </row>
  </sheetData>
  <mergeCells count="7">
    <mergeCell ref="A1:M1"/>
    <mergeCell ref="A2:M3"/>
    <mergeCell ref="H22:L24"/>
    <mergeCell ref="A4:M5"/>
    <mergeCell ref="E9:I11"/>
    <mergeCell ref="B18:F20"/>
    <mergeCell ref="H18:L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9"/>
  <sheetViews>
    <sheetView workbookViewId="0">
      <selection activeCell="A2" sqref="A2:C4"/>
    </sheetView>
  </sheetViews>
  <sheetFormatPr defaultColWidth="12.5703125" defaultRowHeight="15.75" customHeight="1" x14ac:dyDescent="0.2"/>
  <cols>
    <col min="1" max="1" width="37.7109375" style="96" customWidth="1"/>
    <col min="2" max="2" width="27.140625" style="96" customWidth="1"/>
    <col min="3" max="3" width="26.140625" style="96" customWidth="1"/>
    <col min="4" max="7" width="12.5703125" style="96"/>
    <col min="8" max="8" width="15.5703125" style="96" customWidth="1"/>
    <col min="9" max="16384" width="12.5703125" style="96"/>
  </cols>
  <sheetData>
    <row r="1" spans="1:12" ht="15.75" customHeight="1" x14ac:dyDescent="0.2">
      <c r="A1" s="178" t="s">
        <v>35</v>
      </c>
      <c r="B1" s="178"/>
      <c r="C1" s="178"/>
      <c r="D1" s="94"/>
      <c r="E1" s="94"/>
      <c r="F1" s="94"/>
      <c r="G1" s="94"/>
      <c r="H1" s="94"/>
      <c r="I1" s="94"/>
      <c r="J1" s="94"/>
      <c r="K1" s="94"/>
      <c r="L1" s="94"/>
    </row>
    <row r="2" spans="1:12" ht="15.75" customHeight="1" x14ac:dyDescent="0.2">
      <c r="A2" s="181" t="s">
        <v>36</v>
      </c>
      <c r="B2" s="181"/>
      <c r="C2" s="181"/>
      <c r="D2" s="76"/>
      <c r="E2" s="76"/>
      <c r="F2" s="76"/>
      <c r="G2" s="76"/>
      <c r="H2" s="76"/>
      <c r="I2" s="76"/>
      <c r="J2" s="76"/>
      <c r="K2" s="76"/>
      <c r="L2" s="76"/>
    </row>
    <row r="3" spans="1:12" ht="15.75" customHeight="1" x14ac:dyDescent="0.2">
      <c r="A3" s="181"/>
      <c r="B3" s="181"/>
      <c r="C3" s="181"/>
      <c r="D3" s="76"/>
      <c r="E3" s="76"/>
      <c r="F3" s="76"/>
      <c r="G3" s="76"/>
      <c r="H3" s="76"/>
      <c r="I3" s="76"/>
      <c r="J3" s="76"/>
      <c r="K3" s="76"/>
      <c r="L3" s="76"/>
    </row>
    <row r="4" spans="1:12" ht="15.75" customHeight="1" x14ac:dyDescent="0.2">
      <c r="A4" s="181"/>
      <c r="B4" s="181"/>
      <c r="C4" s="181"/>
    </row>
    <row r="5" spans="1:12" ht="15.75" customHeight="1" x14ac:dyDescent="0.2">
      <c r="A5" s="169" t="s">
        <v>37</v>
      </c>
      <c r="B5" s="139" t="s">
        <v>38</v>
      </c>
      <c r="C5" s="139" t="s">
        <v>39</v>
      </c>
    </row>
    <row r="6" spans="1:12" ht="15.75" customHeight="1" x14ac:dyDescent="0.2">
      <c r="A6" s="147" t="s">
        <v>40</v>
      </c>
      <c r="B6" s="148" t="s">
        <v>41</v>
      </c>
      <c r="C6" s="148" t="s">
        <v>42</v>
      </c>
    </row>
    <row r="7" spans="1:12" ht="19.5" customHeight="1" x14ac:dyDescent="0.2">
      <c r="A7" s="147" t="s">
        <v>43</v>
      </c>
      <c r="B7" s="148" t="s">
        <v>41</v>
      </c>
      <c r="C7" s="148" t="s">
        <v>42</v>
      </c>
    </row>
    <row r="8" spans="1:12" ht="15.75" customHeight="1" x14ac:dyDescent="0.2">
      <c r="A8" s="147" t="s">
        <v>44</v>
      </c>
      <c r="B8" s="148" t="s">
        <v>41</v>
      </c>
      <c r="C8" s="148" t="s">
        <v>42</v>
      </c>
    </row>
    <row r="9" spans="1:12" ht="23.25" customHeight="1" x14ac:dyDescent="0.2">
      <c r="A9" s="147" t="s">
        <v>45</v>
      </c>
      <c r="B9" s="148" t="s">
        <v>41</v>
      </c>
      <c r="C9" s="148" t="s">
        <v>42</v>
      </c>
    </row>
  </sheetData>
  <mergeCells count="2">
    <mergeCell ref="A1:C1"/>
    <mergeCell ref="A2:C4"/>
  </mergeCells>
  <conditionalFormatting sqref="B5:B12">
    <cfRule type="containsText" dxfId="6" priority="1" operator="containsText" text="Maybe">
      <formula>NOT(ISERROR(SEARCH(("Maybe"),(B5))))</formula>
    </cfRule>
  </conditionalFormatting>
  <dataValidations count="1">
    <dataValidation type="list" allowBlank="1" showErrorMessage="1" sqref="B6:B12" xr:uid="{00000000-0002-0000-0400-000000000000}">
      <formula1>"Yes,No,Maybe"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E5585-A8F1-4970-8E57-DF7193BA332C}">
  <dimension ref="A1:C43"/>
  <sheetViews>
    <sheetView workbookViewId="0">
      <selection activeCell="E30" sqref="E30"/>
    </sheetView>
  </sheetViews>
  <sheetFormatPr defaultColWidth="9.28515625" defaultRowHeight="14.25" x14ac:dyDescent="0.2"/>
  <cols>
    <col min="1" max="1" width="56" style="38" customWidth="1"/>
    <col min="2" max="3" width="13.5703125" style="38" bestFit="1" customWidth="1"/>
    <col min="4" max="4" width="13.28515625" style="38" bestFit="1" customWidth="1"/>
    <col min="5" max="5" width="14.42578125" style="38" bestFit="1" customWidth="1"/>
    <col min="6" max="6" width="12.5703125" style="38" bestFit="1" customWidth="1"/>
    <col min="7" max="16384" width="9.28515625" style="38"/>
  </cols>
  <sheetData>
    <row r="1" spans="1:3" ht="15" x14ac:dyDescent="0.2">
      <c r="A1" s="178" t="s">
        <v>46</v>
      </c>
      <c r="B1" s="213"/>
      <c r="C1" s="213"/>
    </row>
    <row r="2" spans="1:3" ht="14.25" customHeight="1" x14ac:dyDescent="0.2">
      <c r="A2" s="181" t="s">
        <v>47</v>
      </c>
      <c r="B2" s="181"/>
      <c r="C2" s="181"/>
    </row>
    <row r="3" spans="1:3" ht="14.25" customHeight="1" x14ac:dyDescent="0.2">
      <c r="A3" s="181"/>
      <c r="B3" s="181"/>
      <c r="C3" s="181"/>
    </row>
    <row r="4" spans="1:3" x14ac:dyDescent="0.2">
      <c r="A4" s="18"/>
      <c r="B4" s="18"/>
      <c r="C4" s="18"/>
    </row>
    <row r="5" spans="1:3" ht="15" x14ac:dyDescent="0.2">
      <c r="A5" s="97" t="s">
        <v>48</v>
      </c>
      <c r="B5" s="97">
        <v>2025</v>
      </c>
      <c r="C5" s="97">
        <v>2026</v>
      </c>
    </row>
    <row r="6" spans="1:3" x14ac:dyDescent="0.2">
      <c r="A6" s="18" t="s">
        <v>49</v>
      </c>
      <c r="B6" s="19">
        <v>0</v>
      </c>
      <c r="C6" s="19">
        <v>0</v>
      </c>
    </row>
    <row r="7" spans="1:3" x14ac:dyDescent="0.2">
      <c r="A7" s="20" t="s">
        <v>50</v>
      </c>
      <c r="B7" s="21" t="s">
        <v>51</v>
      </c>
      <c r="C7" s="21" t="s">
        <v>52</v>
      </c>
    </row>
    <row r="8" spans="1:3" ht="15" x14ac:dyDescent="0.2">
      <c r="A8" s="73" t="s">
        <v>53</v>
      </c>
      <c r="B8" s="22">
        <v>0</v>
      </c>
      <c r="C8" s="22">
        <v>0</v>
      </c>
    </row>
    <row r="9" spans="1:3" x14ac:dyDescent="0.2">
      <c r="A9" s="18"/>
      <c r="B9" s="18"/>
      <c r="C9" s="18"/>
    </row>
    <row r="10" spans="1:3" ht="15" x14ac:dyDescent="0.2">
      <c r="A10" s="97" t="s">
        <v>54</v>
      </c>
      <c r="B10" s="97">
        <v>2025</v>
      </c>
      <c r="C10" s="97">
        <v>2026</v>
      </c>
    </row>
    <row r="11" spans="1:3" x14ac:dyDescent="0.2">
      <c r="A11" s="18" t="s">
        <v>55</v>
      </c>
      <c r="B11" s="19">
        <v>0</v>
      </c>
      <c r="C11" s="19">
        <v>0</v>
      </c>
    </row>
    <row r="12" spans="1:3" x14ac:dyDescent="0.2">
      <c r="A12" s="20" t="s">
        <v>56</v>
      </c>
      <c r="B12" s="23">
        <v>0</v>
      </c>
      <c r="C12" s="23">
        <v>0</v>
      </c>
    </row>
    <row r="13" spans="1:3" ht="15" x14ac:dyDescent="0.2">
      <c r="A13" s="73" t="s">
        <v>57</v>
      </c>
      <c r="B13" s="98">
        <v>0</v>
      </c>
      <c r="C13" s="98">
        <v>0</v>
      </c>
    </row>
    <row r="14" spans="1:3" x14ac:dyDescent="0.2">
      <c r="A14" s="20" t="s">
        <v>58</v>
      </c>
      <c r="B14" s="23">
        <v>0</v>
      </c>
      <c r="C14" s="23">
        <v>0</v>
      </c>
    </row>
    <row r="15" spans="1:3" ht="15" x14ac:dyDescent="0.2">
      <c r="A15" s="73" t="s">
        <v>59</v>
      </c>
      <c r="B15" s="98">
        <v>0</v>
      </c>
      <c r="C15" s="98">
        <v>0</v>
      </c>
    </row>
    <row r="17" spans="1:3" ht="15" x14ac:dyDescent="0.2">
      <c r="A17" s="99" t="s">
        <v>60</v>
      </c>
      <c r="B17" s="100">
        <v>0</v>
      </c>
      <c r="C17" s="100">
        <v>0</v>
      </c>
    </row>
    <row r="18" spans="1:3" x14ac:dyDescent="0.2">
      <c r="A18" s="18"/>
      <c r="B18" s="18"/>
      <c r="C18" s="18"/>
    </row>
    <row r="19" spans="1:3" ht="15" x14ac:dyDescent="0.2">
      <c r="A19" s="101" t="s">
        <v>61</v>
      </c>
      <c r="B19" s="101">
        <v>2025</v>
      </c>
      <c r="C19" s="101">
        <v>2026</v>
      </c>
    </row>
    <row r="20" spans="1:3" x14ac:dyDescent="0.2">
      <c r="A20" s="18" t="s">
        <v>62</v>
      </c>
      <c r="B20" s="18"/>
      <c r="C20" s="18"/>
    </row>
    <row r="21" spans="1:3" x14ac:dyDescent="0.2">
      <c r="A21" s="20" t="s">
        <v>63</v>
      </c>
      <c r="B21" s="19">
        <v>0</v>
      </c>
      <c r="C21" s="19">
        <v>0</v>
      </c>
    </row>
    <row r="22" spans="1:3" x14ac:dyDescent="0.2">
      <c r="A22" s="20" t="s">
        <v>64</v>
      </c>
      <c r="B22" s="19">
        <v>0</v>
      </c>
      <c r="C22" s="19">
        <v>0</v>
      </c>
    </row>
    <row r="23" spans="1:3" x14ac:dyDescent="0.2">
      <c r="A23" s="20" t="s">
        <v>65</v>
      </c>
      <c r="B23" s="19">
        <v>0</v>
      </c>
      <c r="C23" s="19">
        <v>0</v>
      </c>
    </row>
    <row r="24" spans="1:3" x14ac:dyDescent="0.2">
      <c r="A24" s="20" t="s">
        <v>21</v>
      </c>
      <c r="B24" s="19">
        <v>0</v>
      </c>
      <c r="C24" s="19">
        <v>0</v>
      </c>
    </row>
    <row r="25" spans="1:3" x14ac:dyDescent="0.2">
      <c r="A25" s="20" t="s">
        <v>66</v>
      </c>
      <c r="B25" s="19" t="s">
        <v>51</v>
      </c>
      <c r="C25" s="21" t="s">
        <v>52</v>
      </c>
    </row>
    <row r="26" spans="1:3" ht="15" x14ac:dyDescent="0.2">
      <c r="A26" s="73" t="s">
        <v>67</v>
      </c>
      <c r="B26" s="98">
        <v>0</v>
      </c>
      <c r="C26" s="98">
        <v>0</v>
      </c>
    </row>
    <row r="27" spans="1:3" x14ac:dyDescent="0.2">
      <c r="A27" s="18"/>
      <c r="B27" s="18"/>
      <c r="C27" s="18"/>
    </row>
    <row r="28" spans="1:3" ht="15" x14ac:dyDescent="0.2">
      <c r="A28" s="101" t="s">
        <v>68</v>
      </c>
      <c r="B28" s="101">
        <v>2025</v>
      </c>
      <c r="C28" s="101">
        <v>2026</v>
      </c>
    </row>
    <row r="29" spans="1:3" x14ac:dyDescent="0.2">
      <c r="A29" s="20" t="s">
        <v>63</v>
      </c>
      <c r="B29" s="19">
        <v>0</v>
      </c>
      <c r="C29" s="19">
        <v>0</v>
      </c>
    </row>
    <row r="30" spans="1:3" x14ac:dyDescent="0.2">
      <c r="A30" s="20" t="s">
        <v>69</v>
      </c>
      <c r="B30" s="19">
        <v>0</v>
      </c>
      <c r="C30" s="19">
        <v>0</v>
      </c>
    </row>
    <row r="31" spans="1:3" x14ac:dyDescent="0.2">
      <c r="A31" s="20" t="s">
        <v>70</v>
      </c>
      <c r="B31" s="19">
        <v>0</v>
      </c>
      <c r="C31" s="19">
        <v>0</v>
      </c>
    </row>
    <row r="32" spans="1:3" x14ac:dyDescent="0.2">
      <c r="A32" s="20" t="s">
        <v>71</v>
      </c>
      <c r="B32" s="23">
        <v>0</v>
      </c>
      <c r="C32" s="23">
        <v>0</v>
      </c>
    </row>
    <row r="33" spans="1:3" ht="15" x14ac:dyDescent="0.2">
      <c r="A33" s="73" t="s">
        <v>72</v>
      </c>
      <c r="B33" s="98">
        <v>0</v>
      </c>
      <c r="C33" s="98">
        <v>0</v>
      </c>
    </row>
    <row r="34" spans="1:3" x14ac:dyDescent="0.2">
      <c r="A34" s="18"/>
      <c r="B34" s="18"/>
      <c r="C34" s="18"/>
    </row>
    <row r="35" spans="1:3" ht="15" x14ac:dyDescent="0.2">
      <c r="A35" s="99" t="s">
        <v>73</v>
      </c>
      <c r="B35" s="100">
        <v>0</v>
      </c>
      <c r="C35" s="100">
        <v>0</v>
      </c>
    </row>
    <row r="36" spans="1:3" x14ac:dyDescent="0.2">
      <c r="A36" s="18"/>
      <c r="B36" s="18"/>
      <c r="C36" s="18"/>
    </row>
    <row r="37" spans="1:3" ht="15" x14ac:dyDescent="0.2">
      <c r="A37" s="102" t="s">
        <v>74</v>
      </c>
      <c r="B37" s="103">
        <v>0</v>
      </c>
      <c r="C37" s="103">
        <v>0</v>
      </c>
    </row>
    <row r="38" spans="1:3" x14ac:dyDescent="0.2">
      <c r="A38" s="20" t="s">
        <v>75</v>
      </c>
      <c r="B38" s="23">
        <v>0</v>
      </c>
      <c r="C38" s="23">
        <v>0</v>
      </c>
    </row>
    <row r="39" spans="1:3" ht="15" x14ac:dyDescent="0.2">
      <c r="A39" s="73" t="s">
        <v>76</v>
      </c>
      <c r="B39" s="98">
        <v>0</v>
      </c>
      <c r="C39" s="98">
        <v>0</v>
      </c>
    </row>
    <row r="40" spans="1:3" x14ac:dyDescent="0.2">
      <c r="A40" s="18"/>
      <c r="B40" s="18"/>
      <c r="C40" s="18"/>
    </row>
    <row r="41" spans="1:3" x14ac:dyDescent="0.2">
      <c r="A41" s="18" t="s">
        <v>77</v>
      </c>
      <c r="B41" s="19">
        <v>0</v>
      </c>
      <c r="C41" s="18" t="s">
        <v>52</v>
      </c>
    </row>
    <row r="42" spans="1:3" x14ac:dyDescent="0.2">
      <c r="A42" s="18" t="s">
        <v>78</v>
      </c>
      <c r="B42" s="23">
        <v>0</v>
      </c>
      <c r="C42" s="21" t="s">
        <v>52</v>
      </c>
    </row>
    <row r="43" spans="1:3" ht="15" x14ac:dyDescent="0.2">
      <c r="A43" s="73" t="s">
        <v>79</v>
      </c>
      <c r="B43" s="98">
        <v>0</v>
      </c>
      <c r="C43" s="98">
        <v>0</v>
      </c>
    </row>
  </sheetData>
  <mergeCells count="2">
    <mergeCell ref="A1:C1"/>
    <mergeCell ref="A2: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
  <sheetViews>
    <sheetView workbookViewId="0">
      <selection activeCell="E7" sqref="E7"/>
    </sheetView>
  </sheetViews>
  <sheetFormatPr defaultColWidth="12.5703125" defaultRowHeight="15.75" customHeight="1" x14ac:dyDescent="0.2"/>
  <cols>
    <col min="1" max="1" width="20" style="95" bestFit="1" customWidth="1"/>
    <col min="2" max="2" width="31.140625" style="95" bestFit="1" customWidth="1"/>
    <col min="3" max="3" width="34.7109375" style="95" bestFit="1" customWidth="1"/>
    <col min="4" max="4" width="11.85546875" style="95" bestFit="1" customWidth="1"/>
    <col min="5" max="5" width="25.28515625" style="95" bestFit="1" customWidth="1"/>
    <col min="6" max="6" width="31.42578125" style="95" bestFit="1" customWidth="1"/>
    <col min="7" max="7" width="43.85546875" style="95" customWidth="1"/>
    <col min="8" max="8" width="85.5703125" style="95" customWidth="1"/>
    <col min="9" max="9" width="17.42578125" style="95" customWidth="1"/>
    <col min="10" max="16384" width="12.5703125" style="95"/>
  </cols>
  <sheetData>
    <row r="1" spans="1:9" s="38" customFormat="1" ht="15.75" customHeight="1" x14ac:dyDescent="0.2">
      <c r="A1" s="178" t="s">
        <v>80</v>
      </c>
      <c r="B1" s="178"/>
      <c r="C1" s="178"/>
      <c r="D1" s="178"/>
      <c r="E1" s="178"/>
      <c r="F1" s="178"/>
      <c r="G1" s="178"/>
      <c r="H1" s="178"/>
      <c r="I1" s="214"/>
    </row>
    <row r="2" spans="1:9" s="38" customFormat="1" ht="15.75" customHeight="1" x14ac:dyDescent="0.2">
      <c r="A2" s="215" t="s">
        <v>81</v>
      </c>
      <c r="B2" s="215"/>
      <c r="C2" s="215"/>
      <c r="D2" s="215"/>
      <c r="E2" s="215"/>
      <c r="F2" s="215"/>
      <c r="G2" s="175"/>
      <c r="H2" s="176"/>
      <c r="I2" s="79"/>
    </row>
    <row r="3" spans="1:9" s="38" customFormat="1" ht="15.75" customHeight="1" x14ac:dyDescent="0.2">
      <c r="A3" s="215"/>
      <c r="B3" s="215"/>
      <c r="C3" s="215"/>
      <c r="D3" s="215"/>
      <c r="E3" s="215"/>
      <c r="F3" s="215"/>
      <c r="G3" s="175"/>
      <c r="H3" s="176"/>
      <c r="I3" s="79"/>
    </row>
    <row r="4" spans="1:9" s="38" customFormat="1" ht="15.75" customHeight="1" x14ac:dyDescent="0.2">
      <c r="A4" s="215"/>
      <c r="B4" s="215"/>
      <c r="C4" s="215"/>
      <c r="D4" s="215"/>
      <c r="E4" s="215"/>
      <c r="F4" s="215"/>
      <c r="G4" s="175"/>
      <c r="H4" s="176"/>
      <c r="I4" s="79"/>
    </row>
    <row r="5" spans="1:9" s="38" customFormat="1" ht="15.75" customHeight="1" x14ac:dyDescent="0.2">
      <c r="A5" s="177"/>
      <c r="B5" s="177"/>
      <c r="C5" s="177"/>
      <c r="D5" s="177"/>
      <c r="E5" s="172"/>
      <c r="F5" s="173"/>
      <c r="G5" s="172"/>
      <c r="H5" s="173"/>
      <c r="I5" s="174"/>
    </row>
    <row r="6" spans="1:9" ht="15" x14ac:dyDescent="0.25">
      <c r="A6" s="170" t="s">
        <v>82</v>
      </c>
      <c r="B6" s="170" t="s">
        <v>83</v>
      </c>
      <c r="C6" s="170" t="s">
        <v>84</v>
      </c>
      <c r="D6" s="171" t="s">
        <v>85</v>
      </c>
      <c r="E6" s="171" t="s">
        <v>86</v>
      </c>
      <c r="F6" s="171" t="s">
        <v>87</v>
      </c>
      <c r="G6" s="171" t="s">
        <v>88</v>
      </c>
      <c r="H6" s="170" t="s">
        <v>89</v>
      </c>
      <c r="I6" s="62" t="s">
        <v>90</v>
      </c>
    </row>
    <row r="7" spans="1:9" ht="15.75" customHeight="1" x14ac:dyDescent="0.2">
      <c r="A7" s="24" t="s">
        <v>91</v>
      </c>
      <c r="B7" s="24" t="s">
        <v>92</v>
      </c>
      <c r="C7" s="24" t="s">
        <v>93</v>
      </c>
      <c r="D7" s="25">
        <v>50000</v>
      </c>
      <c r="E7" s="26">
        <v>45455</v>
      </c>
      <c r="F7" s="26" t="s">
        <v>94</v>
      </c>
      <c r="G7" s="27" t="s">
        <v>95</v>
      </c>
      <c r="H7" s="28" t="s">
        <v>96</v>
      </c>
      <c r="I7" s="29"/>
    </row>
    <row r="8" spans="1:9" ht="15.75" customHeight="1" x14ac:dyDescent="0.2">
      <c r="A8" s="24" t="s">
        <v>91</v>
      </c>
      <c r="B8" s="24" t="s">
        <v>97</v>
      </c>
      <c r="C8" s="24" t="s">
        <v>98</v>
      </c>
      <c r="D8" s="30">
        <v>700</v>
      </c>
      <c r="E8" s="31">
        <v>45526</v>
      </c>
      <c r="F8" s="26" t="s">
        <v>99</v>
      </c>
      <c r="G8" s="27" t="s">
        <v>100</v>
      </c>
      <c r="H8" s="28" t="s">
        <v>101</v>
      </c>
      <c r="I8" s="29"/>
    </row>
    <row r="9" spans="1:9" ht="15.75" customHeight="1" x14ac:dyDescent="0.2">
      <c r="A9" s="24" t="s">
        <v>91</v>
      </c>
      <c r="B9" s="24" t="s">
        <v>102</v>
      </c>
      <c r="C9" s="24" t="s">
        <v>103</v>
      </c>
      <c r="D9" s="25">
        <v>6000</v>
      </c>
      <c r="E9" s="26">
        <v>45695</v>
      </c>
      <c r="F9" s="26" t="s">
        <v>104</v>
      </c>
      <c r="G9" s="27" t="s">
        <v>105</v>
      </c>
      <c r="H9" s="28" t="s">
        <v>106</v>
      </c>
      <c r="I9" s="29"/>
    </row>
    <row r="10" spans="1:9" ht="15.75" customHeight="1" x14ac:dyDescent="0.2">
      <c r="A10" s="58" t="s">
        <v>107</v>
      </c>
      <c r="B10" s="59" t="s">
        <v>108</v>
      </c>
      <c r="C10" s="59"/>
      <c r="D10" s="104">
        <f>SUM(D7:D9)</f>
        <v>56700</v>
      </c>
      <c r="E10" s="59"/>
      <c r="F10" s="59"/>
      <c r="G10" s="59"/>
      <c r="H10" s="59"/>
      <c r="I10" s="59"/>
    </row>
  </sheetData>
  <mergeCells count="2">
    <mergeCell ref="A1:I1"/>
    <mergeCell ref="A2: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73FE-9F65-4840-8B22-135E481D9037}">
  <dimension ref="A1:N4"/>
  <sheetViews>
    <sheetView workbookViewId="0">
      <selection activeCell="O40" sqref="O40"/>
    </sheetView>
  </sheetViews>
  <sheetFormatPr defaultRowHeight="14.25" x14ac:dyDescent="0.2"/>
  <cols>
    <col min="1" max="16384" width="9.140625" style="95"/>
  </cols>
  <sheetData>
    <row r="1" spans="1:14" s="38" customFormat="1" ht="15" x14ac:dyDescent="0.2">
      <c r="A1" s="216" t="s">
        <v>109</v>
      </c>
      <c r="B1" s="217"/>
      <c r="C1" s="217"/>
      <c r="D1" s="217"/>
      <c r="E1" s="217"/>
      <c r="F1" s="217"/>
      <c r="G1" s="217"/>
      <c r="H1" s="217"/>
      <c r="I1" s="217"/>
      <c r="J1" s="217"/>
      <c r="K1" s="217"/>
      <c r="L1" s="217"/>
      <c r="M1" s="217"/>
      <c r="N1" s="217"/>
    </row>
    <row r="2" spans="1:14" s="38" customFormat="1" ht="15" customHeight="1" x14ac:dyDescent="0.2">
      <c r="A2" s="218" t="s">
        <v>110</v>
      </c>
      <c r="B2" s="218"/>
      <c r="C2" s="218"/>
      <c r="D2" s="218"/>
      <c r="E2" s="218"/>
      <c r="F2" s="218"/>
      <c r="G2" s="218"/>
      <c r="H2" s="218"/>
      <c r="I2" s="218"/>
      <c r="J2" s="218"/>
      <c r="K2" s="218"/>
      <c r="L2" s="218"/>
      <c r="M2" s="218"/>
      <c r="N2" s="218"/>
    </row>
    <row r="3" spans="1:14" ht="12.75" customHeight="1" x14ac:dyDescent="0.2">
      <c r="A3" s="181"/>
      <c r="B3" s="181"/>
      <c r="C3" s="181"/>
      <c r="D3" s="181"/>
      <c r="E3" s="181"/>
      <c r="F3" s="181"/>
      <c r="G3" s="181"/>
      <c r="H3" s="181"/>
      <c r="I3" s="181"/>
      <c r="J3" s="181"/>
      <c r="K3" s="181"/>
      <c r="L3" s="181"/>
      <c r="M3" s="181"/>
      <c r="N3" s="181"/>
    </row>
    <row r="4" spans="1:14" ht="12.75" customHeight="1" x14ac:dyDescent="0.2">
      <c r="A4" s="181"/>
      <c r="B4" s="181"/>
      <c r="C4" s="181"/>
      <c r="D4" s="181"/>
      <c r="E4" s="181"/>
      <c r="F4" s="181"/>
      <c r="G4" s="181"/>
      <c r="H4" s="181"/>
      <c r="I4" s="181"/>
      <c r="J4" s="181"/>
      <c r="K4" s="181"/>
      <c r="L4" s="181"/>
      <c r="M4" s="181"/>
      <c r="N4" s="181"/>
    </row>
  </sheetData>
  <mergeCells count="2">
    <mergeCell ref="A1:N1"/>
    <mergeCell ref="A2: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E58"/>
  <sheetViews>
    <sheetView tabSelected="1" workbookViewId="0">
      <selection activeCell="D31" sqref="D31"/>
    </sheetView>
  </sheetViews>
  <sheetFormatPr defaultColWidth="12.5703125" defaultRowHeight="15.75" customHeight="1" x14ac:dyDescent="0.2"/>
  <cols>
    <col min="1" max="1" width="42.28515625" style="95" customWidth="1"/>
    <col min="2" max="2" width="39.7109375" style="95" customWidth="1"/>
    <col min="3" max="3" width="16.7109375" style="95" customWidth="1"/>
    <col min="4" max="4" width="43" style="95" customWidth="1"/>
    <col min="5" max="5" width="12.5703125" style="95"/>
    <col min="6" max="6" width="69.5703125" style="95" customWidth="1"/>
    <col min="7" max="8" width="35.42578125" style="95" customWidth="1"/>
    <col min="9" max="9" width="13.7109375" style="95" customWidth="1"/>
    <col min="10" max="10" width="14.5703125" style="95" customWidth="1"/>
    <col min="11" max="11" width="18.5703125" style="95" customWidth="1"/>
    <col min="12" max="12" width="20.42578125" style="95" customWidth="1"/>
    <col min="13" max="13" width="31.7109375" style="95" customWidth="1"/>
    <col min="14" max="16384" width="12.5703125" style="95"/>
  </cols>
  <sheetData>
    <row r="1" spans="1:31" ht="15.75" customHeight="1" x14ac:dyDescent="0.2">
      <c r="A1" s="219" t="s">
        <v>111</v>
      </c>
      <c r="B1" s="219"/>
      <c r="C1" s="219"/>
      <c r="D1" s="219"/>
      <c r="E1" s="219"/>
      <c r="F1" s="219"/>
      <c r="G1" s="219"/>
      <c r="H1" s="219"/>
      <c r="I1" s="219"/>
      <c r="J1" s="219"/>
      <c r="K1" s="219"/>
      <c r="L1" s="219"/>
      <c r="M1" s="219"/>
    </row>
    <row r="2" spans="1:31" ht="15.75" customHeight="1" x14ac:dyDescent="0.2">
      <c r="A2" s="181" t="s">
        <v>112</v>
      </c>
      <c r="B2" s="181"/>
      <c r="C2" s="181"/>
      <c r="D2" s="181"/>
      <c r="E2" s="181"/>
      <c r="F2" s="181"/>
      <c r="G2" s="222"/>
      <c r="H2" s="222"/>
      <c r="I2" s="222"/>
      <c r="J2" s="222"/>
      <c r="K2" s="222"/>
      <c r="L2" s="222"/>
      <c r="M2" s="222"/>
      <c r="AE2" s="105" t="s">
        <v>113</v>
      </c>
    </row>
    <row r="3" spans="1:31" ht="15.75" customHeight="1" x14ac:dyDescent="0.2">
      <c r="A3" s="181"/>
      <c r="B3" s="181"/>
      <c r="C3" s="181"/>
      <c r="D3" s="181"/>
      <c r="E3" s="181"/>
      <c r="F3" s="181"/>
      <c r="G3" s="222"/>
      <c r="H3" s="222"/>
      <c r="I3" s="222"/>
      <c r="J3" s="222"/>
      <c r="K3" s="222"/>
      <c r="L3" s="222"/>
      <c r="M3" s="222"/>
      <c r="AE3" s="106" t="s">
        <v>5</v>
      </c>
    </row>
    <row r="4" spans="1:31" ht="15.75" customHeight="1" x14ac:dyDescent="0.2">
      <c r="A4" s="181"/>
      <c r="B4" s="181"/>
      <c r="C4" s="181"/>
      <c r="D4" s="181"/>
      <c r="E4" s="181"/>
      <c r="F4" s="181"/>
      <c r="G4" s="222"/>
      <c r="H4" s="222"/>
      <c r="I4" s="222"/>
      <c r="J4" s="222"/>
      <c r="K4" s="222"/>
      <c r="L4" s="222"/>
      <c r="M4" s="222"/>
      <c r="AE4" s="106" t="s">
        <v>114</v>
      </c>
    </row>
    <row r="5" spans="1:31" ht="15.75" customHeight="1" x14ac:dyDescent="0.25">
      <c r="A5" s="15"/>
      <c r="B5" s="15"/>
      <c r="C5" s="15"/>
      <c r="D5" s="18"/>
      <c r="F5" s="15"/>
      <c r="G5" s="15"/>
      <c r="H5" s="15"/>
      <c r="I5" s="15"/>
      <c r="J5" s="107"/>
      <c r="K5" s="15"/>
      <c r="L5" s="108"/>
      <c r="M5" s="109"/>
    </row>
    <row r="6" spans="1:31" ht="15.75" customHeight="1" x14ac:dyDescent="0.2">
      <c r="A6" s="59" t="s">
        <v>115</v>
      </c>
      <c r="B6" s="16" t="s">
        <v>116</v>
      </c>
      <c r="C6" s="15"/>
      <c r="D6" s="15"/>
      <c r="F6" s="15"/>
      <c r="G6" s="15"/>
      <c r="H6" s="15"/>
      <c r="I6" s="15"/>
      <c r="J6" s="107"/>
      <c r="K6" s="15"/>
      <c r="L6" s="108"/>
      <c r="M6" s="108"/>
    </row>
    <row r="7" spans="1:31" ht="15.75" customHeight="1" x14ac:dyDescent="0.2">
      <c r="A7" s="15"/>
      <c r="B7" s="15"/>
      <c r="C7" s="15"/>
      <c r="D7" s="15"/>
      <c r="F7" s="15"/>
      <c r="G7" s="15"/>
      <c r="H7" s="15"/>
      <c r="I7" s="15"/>
      <c r="J7" s="107"/>
      <c r="K7" s="15"/>
      <c r="L7" s="108"/>
      <c r="M7" s="108"/>
    </row>
    <row r="8" spans="1:31" ht="15.75" customHeight="1" x14ac:dyDescent="0.2">
      <c r="A8" s="110" t="s">
        <v>117</v>
      </c>
      <c r="B8" s="110"/>
      <c r="C8" s="110"/>
      <c r="D8" s="110"/>
      <c r="E8" s="110"/>
      <c r="F8" s="110"/>
      <c r="G8" s="110"/>
      <c r="H8" s="110"/>
      <c r="I8" s="110"/>
      <c r="J8" s="110"/>
      <c r="K8" s="110"/>
      <c r="L8" s="111"/>
      <c r="M8" s="111"/>
    </row>
    <row r="9" spans="1:31" ht="15.75" customHeight="1" x14ac:dyDescent="0.2">
      <c r="A9" s="220" t="s">
        <v>118</v>
      </c>
      <c r="B9" s="220"/>
      <c r="C9" s="220"/>
      <c r="D9" s="220"/>
      <c r="E9" s="220"/>
      <c r="F9" s="220"/>
      <c r="G9" s="221"/>
      <c r="H9" s="221"/>
      <c r="I9" s="221"/>
      <c r="J9" s="221"/>
      <c r="K9" s="221"/>
      <c r="L9" s="221"/>
      <c r="M9" s="221"/>
    </row>
    <row r="10" spans="1:31" ht="15.75" customHeight="1" x14ac:dyDescent="0.2">
      <c r="A10" s="220"/>
      <c r="B10" s="220"/>
      <c r="C10" s="220"/>
      <c r="D10" s="220"/>
      <c r="E10" s="220"/>
      <c r="F10" s="220"/>
      <c r="G10" s="221"/>
      <c r="H10" s="221"/>
      <c r="I10" s="221"/>
      <c r="J10" s="221"/>
      <c r="K10" s="221"/>
      <c r="L10" s="221"/>
      <c r="M10" s="221"/>
    </row>
    <row r="11" spans="1:31" ht="15.75" customHeight="1" x14ac:dyDescent="0.2">
      <c r="A11" s="220"/>
      <c r="B11" s="220"/>
      <c r="C11" s="220"/>
      <c r="D11" s="220"/>
      <c r="E11" s="220"/>
      <c r="F11" s="220"/>
      <c r="G11" s="221"/>
      <c r="H11" s="221"/>
      <c r="I11" s="221"/>
      <c r="J11" s="221"/>
      <c r="K11" s="221"/>
      <c r="L11" s="221"/>
      <c r="M11" s="221"/>
    </row>
    <row r="12" spans="1:31" ht="15.75" customHeight="1" x14ac:dyDescent="0.2">
      <c r="A12" s="112"/>
      <c r="B12" s="15"/>
      <c r="C12" s="15"/>
      <c r="D12" s="15"/>
      <c r="E12" s="15"/>
      <c r="F12" s="15"/>
      <c r="G12" s="15"/>
      <c r="H12" s="15"/>
      <c r="I12" s="15"/>
      <c r="J12" s="107"/>
      <c r="K12" s="15"/>
      <c r="L12" s="108"/>
      <c r="M12" s="108"/>
    </row>
    <row r="13" spans="1:31" s="114" customFormat="1" ht="15" x14ac:dyDescent="0.2">
      <c r="A13" s="59" t="s">
        <v>119</v>
      </c>
      <c r="B13" s="59" t="s">
        <v>120</v>
      </c>
      <c r="C13" s="59" t="s">
        <v>121</v>
      </c>
      <c r="D13" s="59" t="s">
        <v>122</v>
      </c>
      <c r="E13" s="59" t="s">
        <v>123</v>
      </c>
      <c r="F13" s="59" t="s">
        <v>124</v>
      </c>
      <c r="G13" s="59" t="s">
        <v>125</v>
      </c>
      <c r="H13" s="59" t="s">
        <v>126</v>
      </c>
      <c r="I13" s="59" t="s">
        <v>127</v>
      </c>
      <c r="J13" s="113" t="s">
        <v>128</v>
      </c>
      <c r="K13" s="59" t="s">
        <v>129</v>
      </c>
      <c r="L13" s="59" t="s">
        <v>130</v>
      </c>
      <c r="M13" s="59" t="s">
        <v>90</v>
      </c>
    </row>
    <row r="14" spans="1:31" ht="15.75" customHeight="1" x14ac:dyDescent="0.2">
      <c r="A14" s="32">
        <v>45248</v>
      </c>
      <c r="B14" s="16" t="s">
        <v>131</v>
      </c>
      <c r="C14" s="16" t="s">
        <v>132</v>
      </c>
      <c r="D14" s="16" t="s">
        <v>133</v>
      </c>
      <c r="E14" s="16" t="s">
        <v>5</v>
      </c>
      <c r="F14" s="16" t="s">
        <v>134</v>
      </c>
      <c r="G14" s="16"/>
      <c r="H14" s="16"/>
      <c r="I14" s="65">
        <v>1000</v>
      </c>
      <c r="J14" s="299">
        <f>IF(E14="Eligible",1,0)</f>
        <v>1</v>
      </c>
      <c r="K14" s="65">
        <f>I14*J14</f>
        <v>1000</v>
      </c>
      <c r="L14" s="24"/>
      <c r="M14" s="24"/>
    </row>
    <row r="15" spans="1:31" ht="15.75" customHeight="1" x14ac:dyDescent="0.2">
      <c r="A15" s="32">
        <v>45248</v>
      </c>
      <c r="B15" s="16" t="s">
        <v>131</v>
      </c>
      <c r="C15" s="16" t="s">
        <v>132</v>
      </c>
      <c r="D15" s="16" t="s">
        <v>133</v>
      </c>
      <c r="E15" s="16" t="s">
        <v>114</v>
      </c>
      <c r="F15" s="16" t="s">
        <v>135</v>
      </c>
      <c r="G15" s="16"/>
      <c r="H15" s="16"/>
      <c r="I15" s="65">
        <v>1000</v>
      </c>
      <c r="J15" s="299">
        <f>IF(E15="Eligible",1,0)</f>
        <v>0</v>
      </c>
      <c r="K15" s="65">
        <f>I15*J15</f>
        <v>0</v>
      </c>
      <c r="L15" s="24"/>
      <c r="M15" s="24"/>
    </row>
    <row r="16" spans="1:31" s="115" customFormat="1" ht="15.75" customHeight="1" x14ac:dyDescent="0.25">
      <c r="A16" s="58" t="s">
        <v>107</v>
      </c>
      <c r="B16" s="59" t="s">
        <v>131</v>
      </c>
      <c r="C16" s="59"/>
      <c r="D16" s="59"/>
      <c r="E16" s="59"/>
      <c r="F16" s="59"/>
      <c r="G16" s="59"/>
      <c r="H16" s="59"/>
      <c r="I16" s="63">
        <f>SUM(I14:I15)</f>
        <v>2000</v>
      </c>
      <c r="J16" s="60"/>
      <c r="K16" s="63">
        <f>SUM(K14:K15)</f>
        <v>1000</v>
      </c>
      <c r="L16" s="61"/>
      <c r="M16" s="61"/>
    </row>
    <row r="17" spans="1:13" ht="15.75" customHeight="1" x14ac:dyDescent="0.2">
      <c r="A17" s="15"/>
      <c r="B17" s="15"/>
      <c r="C17" s="15"/>
      <c r="D17" s="15"/>
      <c r="E17" s="15"/>
      <c r="F17" s="15"/>
      <c r="G17" s="15"/>
      <c r="H17" s="15"/>
      <c r="I17" s="15"/>
      <c r="J17" s="107"/>
      <c r="K17" s="15"/>
      <c r="L17" s="108"/>
      <c r="M17" s="108"/>
    </row>
    <row r="18" spans="1:13" ht="15.75" customHeight="1" x14ac:dyDescent="0.2">
      <c r="A18" s="223" t="s">
        <v>136</v>
      </c>
      <c r="B18" s="223"/>
      <c r="C18" s="223"/>
      <c r="D18" s="223"/>
      <c r="E18" s="223"/>
      <c r="F18" s="223"/>
      <c r="G18" s="223"/>
      <c r="H18" s="223"/>
      <c r="I18" s="223"/>
      <c r="J18" s="223"/>
      <c r="K18" s="223"/>
      <c r="L18" s="223"/>
      <c r="M18" s="223"/>
    </row>
    <row r="19" spans="1:13" ht="15.75" customHeight="1" x14ac:dyDescent="0.2">
      <c r="A19" s="226" t="s">
        <v>137</v>
      </c>
      <c r="B19" s="226"/>
      <c r="C19" s="226"/>
      <c r="D19" s="226"/>
      <c r="E19" s="226"/>
      <c r="F19" s="226"/>
      <c r="G19" s="227"/>
      <c r="H19" s="227"/>
      <c r="I19" s="227"/>
      <c r="J19" s="227"/>
      <c r="K19" s="227"/>
      <c r="L19" s="227"/>
      <c r="M19" s="227"/>
    </row>
    <row r="20" spans="1:13" ht="15.75" customHeight="1" x14ac:dyDescent="0.2">
      <c r="A20" s="226"/>
      <c r="B20" s="226"/>
      <c r="C20" s="226"/>
      <c r="D20" s="226"/>
      <c r="E20" s="226"/>
      <c r="F20" s="226"/>
      <c r="G20" s="227"/>
      <c r="H20" s="227"/>
      <c r="I20" s="227"/>
      <c r="J20" s="227"/>
      <c r="K20" s="227"/>
      <c r="L20" s="227"/>
      <c r="M20" s="227"/>
    </row>
    <row r="21" spans="1:13" ht="14.25" x14ac:dyDescent="0.2">
      <c r="A21" s="15"/>
      <c r="B21" s="15"/>
      <c r="C21" s="15"/>
      <c r="D21" s="15"/>
      <c r="E21" s="15"/>
      <c r="F21" s="15"/>
      <c r="G21" s="15"/>
      <c r="H21" s="15"/>
      <c r="I21" s="15"/>
      <c r="J21" s="107"/>
      <c r="K21" s="15"/>
      <c r="L21" s="108"/>
      <c r="M21" s="108"/>
    </row>
    <row r="22" spans="1:13" s="117" customFormat="1" ht="15" x14ac:dyDescent="0.25">
      <c r="A22" s="59" t="s">
        <v>136</v>
      </c>
      <c r="B22" s="59" t="s">
        <v>120</v>
      </c>
      <c r="C22" s="59" t="s">
        <v>121</v>
      </c>
      <c r="D22" s="59" t="s">
        <v>122</v>
      </c>
      <c r="E22" s="59" t="s">
        <v>123</v>
      </c>
      <c r="F22" s="59" t="s">
        <v>124</v>
      </c>
      <c r="G22" s="59" t="s">
        <v>125</v>
      </c>
      <c r="H22" s="59" t="s">
        <v>126</v>
      </c>
      <c r="I22" s="59" t="s">
        <v>127</v>
      </c>
      <c r="J22" s="113" t="s">
        <v>128</v>
      </c>
      <c r="K22" s="59" t="s">
        <v>129</v>
      </c>
      <c r="L22" s="59" t="s">
        <v>130</v>
      </c>
      <c r="M22" s="59" t="s">
        <v>90</v>
      </c>
    </row>
    <row r="23" spans="1:13" ht="15.75" customHeight="1" x14ac:dyDescent="0.2">
      <c r="A23" s="32">
        <v>45018</v>
      </c>
      <c r="B23" s="16" t="s">
        <v>136</v>
      </c>
      <c r="C23" s="16" t="s">
        <v>132</v>
      </c>
      <c r="D23" s="16" t="s">
        <v>138</v>
      </c>
      <c r="E23" s="16" t="s">
        <v>5</v>
      </c>
      <c r="F23" s="16" t="s">
        <v>139</v>
      </c>
      <c r="G23" s="16"/>
      <c r="H23" s="16"/>
      <c r="I23" s="33">
        <v>1000</v>
      </c>
      <c r="J23" s="299">
        <f t="shared" ref="J23:J24" si="0">IF(E23="Eligible",1,0)</f>
        <v>1</v>
      </c>
      <c r="K23" s="33">
        <f t="shared" ref="K23:K24" si="1">I23*J23</f>
        <v>1000</v>
      </c>
      <c r="L23" s="24"/>
      <c r="M23" s="24"/>
    </row>
    <row r="24" spans="1:13" ht="15.75" customHeight="1" x14ac:dyDescent="0.2">
      <c r="A24" s="32">
        <v>45171</v>
      </c>
      <c r="B24" s="16" t="s">
        <v>136</v>
      </c>
      <c r="C24" s="16" t="s">
        <v>132</v>
      </c>
      <c r="D24" s="16" t="s">
        <v>140</v>
      </c>
      <c r="E24" s="16" t="s">
        <v>5</v>
      </c>
      <c r="F24" s="16" t="s">
        <v>139</v>
      </c>
      <c r="G24" s="16"/>
      <c r="H24" s="16"/>
      <c r="I24" s="33">
        <v>1000</v>
      </c>
      <c r="J24" s="299">
        <f t="shared" si="0"/>
        <v>1</v>
      </c>
      <c r="K24" s="33">
        <f t="shared" si="1"/>
        <v>1000</v>
      </c>
      <c r="L24" s="24"/>
      <c r="M24" s="24"/>
    </row>
    <row r="25" spans="1:13" s="115" customFormat="1" ht="15.75" customHeight="1" x14ac:dyDescent="0.25">
      <c r="A25" s="58" t="s">
        <v>107</v>
      </c>
      <c r="B25" s="59" t="s">
        <v>136</v>
      </c>
      <c r="C25" s="59"/>
      <c r="D25" s="59"/>
      <c r="E25" s="59"/>
      <c r="F25" s="59"/>
      <c r="G25" s="59"/>
      <c r="H25" s="59"/>
      <c r="I25" s="63">
        <f>SUM(I23:I24)</f>
        <v>2000</v>
      </c>
      <c r="J25" s="64"/>
      <c r="K25" s="63">
        <f>SUM(K23:K24)</f>
        <v>2000</v>
      </c>
      <c r="L25" s="61"/>
      <c r="M25" s="61"/>
    </row>
    <row r="26" spans="1:13" ht="15.75" customHeight="1" x14ac:dyDescent="0.2">
      <c r="A26" s="118"/>
      <c r="B26" s="15"/>
      <c r="C26" s="15"/>
      <c r="D26" s="15"/>
      <c r="E26" s="15"/>
      <c r="F26" s="15"/>
      <c r="G26" s="15"/>
      <c r="H26" s="15"/>
      <c r="I26" s="119"/>
      <c r="J26" s="107"/>
      <c r="K26" s="119"/>
      <c r="L26" s="108"/>
      <c r="M26" s="108"/>
    </row>
    <row r="27" spans="1:13" ht="15.75" customHeight="1" x14ac:dyDescent="0.2">
      <c r="A27" s="224" t="s">
        <v>141</v>
      </c>
      <c r="B27" s="224"/>
      <c r="C27" s="224"/>
      <c r="D27" s="224"/>
      <c r="E27" s="224"/>
      <c r="F27" s="224"/>
      <c r="G27" s="224"/>
      <c r="H27" s="224"/>
      <c r="I27" s="224"/>
      <c r="J27" s="224"/>
      <c r="K27" s="224"/>
      <c r="L27" s="224"/>
      <c r="M27" s="224"/>
    </row>
    <row r="28" spans="1:13" ht="19.5" customHeight="1" x14ac:dyDescent="0.2">
      <c r="A28" s="226" t="s">
        <v>142</v>
      </c>
      <c r="B28" s="226"/>
      <c r="C28" s="226"/>
      <c r="D28" s="226"/>
      <c r="E28" s="226"/>
      <c r="F28" s="226"/>
      <c r="G28" s="227"/>
      <c r="H28" s="227"/>
      <c r="I28" s="227"/>
      <c r="J28" s="227"/>
      <c r="K28" s="227"/>
      <c r="L28" s="227"/>
      <c r="M28" s="227"/>
    </row>
    <row r="29" spans="1:13" ht="10.5" customHeight="1" x14ac:dyDescent="0.2">
      <c r="A29" s="226"/>
      <c r="B29" s="226"/>
      <c r="C29" s="226"/>
      <c r="D29" s="226"/>
      <c r="E29" s="226"/>
      <c r="F29" s="226"/>
      <c r="G29" s="227"/>
      <c r="H29" s="227"/>
      <c r="I29" s="227"/>
      <c r="J29" s="227"/>
      <c r="K29" s="227"/>
      <c r="L29" s="227"/>
      <c r="M29" s="227"/>
    </row>
    <row r="30" spans="1:13" ht="15.75" customHeight="1" x14ac:dyDescent="0.2">
      <c r="A30" s="15"/>
      <c r="B30" s="15"/>
      <c r="C30" s="15"/>
      <c r="D30" s="15"/>
      <c r="E30" s="15"/>
      <c r="F30" s="15"/>
      <c r="G30" s="15"/>
      <c r="H30" s="15"/>
      <c r="I30" s="119"/>
      <c r="J30" s="107"/>
      <c r="K30" s="119"/>
      <c r="L30" s="108"/>
      <c r="M30" s="108"/>
    </row>
    <row r="31" spans="1:13" s="117" customFormat="1" ht="15" x14ac:dyDescent="0.25">
      <c r="A31" s="59" t="s">
        <v>143</v>
      </c>
      <c r="B31" s="59" t="s">
        <v>120</v>
      </c>
      <c r="C31" s="59" t="s">
        <v>121</v>
      </c>
      <c r="D31" s="59" t="s">
        <v>122</v>
      </c>
      <c r="E31" s="59" t="s">
        <v>123</v>
      </c>
      <c r="F31" s="59" t="s">
        <v>124</v>
      </c>
      <c r="G31" s="59" t="s">
        <v>125</v>
      </c>
      <c r="H31" s="59" t="s">
        <v>126</v>
      </c>
      <c r="I31" s="59" t="s">
        <v>127</v>
      </c>
      <c r="J31" s="113" t="s">
        <v>128</v>
      </c>
      <c r="K31" s="59" t="s">
        <v>129</v>
      </c>
      <c r="L31" s="59" t="s">
        <v>130</v>
      </c>
      <c r="M31" s="59" t="s">
        <v>90</v>
      </c>
    </row>
    <row r="32" spans="1:13" ht="14.25" x14ac:dyDescent="0.2">
      <c r="A32" s="32">
        <v>45166</v>
      </c>
      <c r="B32" s="16" t="s">
        <v>143</v>
      </c>
      <c r="C32" s="16" t="s">
        <v>144</v>
      </c>
      <c r="D32" s="16" t="s">
        <v>145</v>
      </c>
      <c r="E32" s="16" t="s">
        <v>5</v>
      </c>
      <c r="F32" s="16" t="s">
        <v>146</v>
      </c>
      <c r="G32" s="16"/>
      <c r="H32" s="16"/>
      <c r="I32" s="33">
        <v>1000</v>
      </c>
      <c r="J32" s="299">
        <f t="shared" ref="J32:J35" si="2">IF(E32="Eligible",1,0)</f>
        <v>1</v>
      </c>
      <c r="K32" s="33">
        <f t="shared" ref="K32:K35" si="3">I32*J32</f>
        <v>1000</v>
      </c>
      <c r="L32" s="24"/>
      <c r="M32" s="24"/>
    </row>
    <row r="33" spans="1:13" ht="14.25" x14ac:dyDescent="0.2">
      <c r="A33" s="32">
        <v>45074</v>
      </c>
      <c r="B33" s="16" t="s">
        <v>143</v>
      </c>
      <c r="C33" s="16" t="s">
        <v>132</v>
      </c>
      <c r="D33" s="16" t="s">
        <v>147</v>
      </c>
      <c r="E33" s="16" t="s">
        <v>5</v>
      </c>
      <c r="F33" s="16" t="s">
        <v>148</v>
      </c>
      <c r="G33" s="16"/>
      <c r="H33" s="16"/>
      <c r="I33" s="33">
        <v>1000</v>
      </c>
      <c r="J33" s="299">
        <f t="shared" si="2"/>
        <v>1</v>
      </c>
      <c r="K33" s="33">
        <f t="shared" si="3"/>
        <v>1000</v>
      </c>
      <c r="L33" s="24"/>
      <c r="M33" s="24"/>
    </row>
    <row r="34" spans="1:13" ht="14.25" x14ac:dyDescent="0.2">
      <c r="A34" s="32">
        <v>45117</v>
      </c>
      <c r="B34" s="16" t="s">
        <v>143</v>
      </c>
      <c r="C34" s="16" t="s">
        <v>144</v>
      </c>
      <c r="D34" s="16" t="s">
        <v>149</v>
      </c>
      <c r="E34" s="297" t="s">
        <v>5</v>
      </c>
      <c r="F34" s="16" t="s">
        <v>148</v>
      </c>
      <c r="G34" s="16"/>
      <c r="H34" s="16"/>
      <c r="I34" s="33">
        <v>1000</v>
      </c>
      <c r="J34" s="299">
        <f t="shared" si="2"/>
        <v>1</v>
      </c>
      <c r="K34" s="33">
        <f t="shared" si="3"/>
        <v>1000</v>
      </c>
      <c r="L34" s="24"/>
      <c r="M34" s="24"/>
    </row>
    <row r="35" spans="1:13" ht="14.25" x14ac:dyDescent="0.2">
      <c r="A35" s="32">
        <v>45037</v>
      </c>
      <c r="B35" s="16" t="s">
        <v>143</v>
      </c>
      <c r="C35" s="16" t="s">
        <v>144</v>
      </c>
      <c r="D35" s="16" t="s">
        <v>150</v>
      </c>
      <c r="E35" s="16" t="s">
        <v>5</v>
      </c>
      <c r="F35" s="16" t="s">
        <v>148</v>
      </c>
      <c r="G35" s="16"/>
      <c r="H35" s="16"/>
      <c r="I35" s="33">
        <v>1000</v>
      </c>
      <c r="J35" s="299">
        <f t="shared" si="2"/>
        <v>1</v>
      </c>
      <c r="K35" s="33">
        <f t="shared" si="3"/>
        <v>1000</v>
      </c>
      <c r="L35" s="24"/>
      <c r="M35" s="24"/>
    </row>
    <row r="36" spans="1:13" s="115" customFormat="1" ht="15" x14ac:dyDescent="0.25">
      <c r="A36" s="59" t="s">
        <v>107</v>
      </c>
      <c r="B36" s="59"/>
      <c r="C36" s="59"/>
      <c r="D36" s="59"/>
      <c r="E36" s="59"/>
      <c r="F36" s="59"/>
      <c r="G36" s="59"/>
      <c r="H36" s="59"/>
      <c r="I36" s="63">
        <f>SUM(I32:I35)</f>
        <v>4000</v>
      </c>
      <c r="J36" s="63"/>
      <c r="K36" s="63">
        <f>SUM(K32:K35)</f>
        <v>4000</v>
      </c>
      <c r="L36" s="61"/>
      <c r="M36" s="61"/>
    </row>
    <row r="37" spans="1:13" ht="14.25" x14ac:dyDescent="0.2">
      <c r="A37" s="15"/>
      <c r="B37" s="15"/>
      <c r="C37" s="15"/>
      <c r="D37" s="15"/>
      <c r="E37" s="15"/>
      <c r="F37" s="15"/>
      <c r="G37" s="15"/>
      <c r="H37" s="15"/>
      <c r="I37" s="119"/>
      <c r="J37" s="107"/>
      <c r="K37" s="119"/>
      <c r="L37" s="108"/>
      <c r="M37" s="108"/>
    </row>
    <row r="38" spans="1:13" ht="18" customHeight="1" x14ac:dyDescent="0.2">
      <c r="A38" s="224" t="s">
        <v>151</v>
      </c>
      <c r="B38" s="224"/>
      <c r="C38" s="224"/>
      <c r="D38" s="224"/>
      <c r="E38" s="224"/>
      <c r="F38" s="224"/>
      <c r="G38" s="224"/>
      <c r="H38" s="224"/>
      <c r="I38" s="224"/>
      <c r="J38" s="224"/>
      <c r="K38" s="224"/>
      <c r="L38" s="224"/>
      <c r="M38" s="224"/>
    </row>
    <row r="39" spans="1:13" ht="15" customHeight="1" x14ac:dyDescent="0.2">
      <c r="A39" s="226" t="s">
        <v>152</v>
      </c>
      <c r="B39" s="226"/>
      <c r="C39" s="226"/>
      <c r="D39" s="226"/>
      <c r="E39" s="226"/>
      <c r="F39" s="226"/>
      <c r="G39" s="227"/>
      <c r="H39" s="227"/>
      <c r="I39" s="227"/>
      <c r="J39" s="227"/>
      <c r="K39" s="227"/>
      <c r="L39" s="227"/>
      <c r="M39" s="227"/>
    </row>
    <row r="40" spans="1:13" ht="15" customHeight="1" x14ac:dyDescent="0.2">
      <c r="A40" s="226"/>
      <c r="B40" s="226"/>
      <c r="C40" s="226"/>
      <c r="D40" s="226"/>
      <c r="E40" s="226"/>
      <c r="F40" s="226"/>
      <c r="G40" s="227"/>
      <c r="H40" s="227"/>
      <c r="I40" s="227"/>
      <c r="J40" s="227"/>
      <c r="K40" s="227"/>
      <c r="L40" s="227"/>
      <c r="M40" s="227"/>
    </row>
    <row r="41" spans="1:13" ht="14.25" x14ac:dyDescent="0.2">
      <c r="A41" s="15"/>
      <c r="B41" s="15"/>
      <c r="C41" s="15"/>
      <c r="D41" s="15"/>
      <c r="E41" s="15"/>
      <c r="F41" s="15"/>
      <c r="G41" s="15"/>
      <c r="H41" s="15"/>
      <c r="I41" s="15"/>
      <c r="J41" s="107"/>
      <c r="K41" s="15"/>
      <c r="L41" s="108"/>
      <c r="M41" s="108"/>
    </row>
    <row r="42" spans="1:13" s="117" customFormat="1" ht="15" x14ac:dyDescent="0.25">
      <c r="A42" s="59" t="s">
        <v>153</v>
      </c>
      <c r="B42" s="59" t="s">
        <v>120</v>
      </c>
      <c r="C42" s="59" t="s">
        <v>121</v>
      </c>
      <c r="D42" s="59" t="s">
        <v>122</v>
      </c>
      <c r="E42" s="59" t="s">
        <v>123</v>
      </c>
      <c r="F42" s="59" t="s">
        <v>124</v>
      </c>
      <c r="G42" s="59" t="s">
        <v>125</v>
      </c>
      <c r="H42" s="59" t="s">
        <v>126</v>
      </c>
      <c r="I42" s="59" t="s">
        <v>127</v>
      </c>
      <c r="J42" s="113" t="s">
        <v>128</v>
      </c>
      <c r="K42" s="59" t="s">
        <v>129</v>
      </c>
      <c r="L42" s="59" t="s">
        <v>130</v>
      </c>
      <c r="M42" s="59" t="s">
        <v>90</v>
      </c>
    </row>
    <row r="43" spans="1:13" ht="14.25" x14ac:dyDescent="0.2">
      <c r="A43" s="32">
        <v>45019</v>
      </c>
      <c r="B43" s="32" t="s">
        <v>154</v>
      </c>
      <c r="C43" s="16" t="s">
        <v>144</v>
      </c>
      <c r="D43" s="16" t="s">
        <v>155</v>
      </c>
      <c r="E43" s="16" t="s">
        <v>5</v>
      </c>
      <c r="F43" s="16" t="s">
        <v>156</v>
      </c>
      <c r="G43" s="16"/>
      <c r="H43" s="16"/>
      <c r="I43" s="33">
        <v>1000</v>
      </c>
      <c r="J43" s="299">
        <f t="shared" ref="J43:J45" si="4">IF(E43="Eligible",1,0)</f>
        <v>1</v>
      </c>
      <c r="K43" s="33">
        <f t="shared" ref="K43:K45" si="5">I43*J43</f>
        <v>1000</v>
      </c>
      <c r="L43" s="24"/>
      <c r="M43" s="24"/>
    </row>
    <row r="44" spans="1:13" ht="14.25" x14ac:dyDescent="0.2">
      <c r="A44" s="32">
        <v>45089</v>
      </c>
      <c r="B44" s="32" t="s">
        <v>154</v>
      </c>
      <c r="C44" s="16" t="s">
        <v>144</v>
      </c>
      <c r="D44" s="16" t="s">
        <v>157</v>
      </c>
      <c r="E44" s="297" t="s">
        <v>114</v>
      </c>
      <c r="F44" s="16"/>
      <c r="G44" s="16"/>
      <c r="H44" s="16"/>
      <c r="I44" s="33">
        <v>1000</v>
      </c>
      <c r="J44" s="299">
        <f t="shared" si="4"/>
        <v>0</v>
      </c>
      <c r="K44" s="33">
        <f t="shared" si="5"/>
        <v>0</v>
      </c>
      <c r="L44" s="24"/>
      <c r="M44" s="24"/>
    </row>
    <row r="45" spans="1:13" ht="14.25" x14ac:dyDescent="0.2">
      <c r="A45" s="32">
        <v>45100</v>
      </c>
      <c r="B45" s="32" t="s">
        <v>154</v>
      </c>
      <c r="C45" s="16" t="s">
        <v>132</v>
      </c>
      <c r="D45" s="16" t="s">
        <v>158</v>
      </c>
      <c r="E45" s="16" t="s">
        <v>5</v>
      </c>
      <c r="F45" s="16" t="s">
        <v>159</v>
      </c>
      <c r="G45" s="16"/>
      <c r="H45" s="16"/>
      <c r="I45" s="33">
        <v>1000</v>
      </c>
      <c r="J45" s="299">
        <f t="shared" si="4"/>
        <v>1</v>
      </c>
      <c r="K45" s="33">
        <f t="shared" si="5"/>
        <v>1000</v>
      </c>
      <c r="L45" s="24"/>
      <c r="M45" s="24"/>
    </row>
    <row r="46" spans="1:13" ht="14.25" x14ac:dyDescent="0.2">
      <c r="A46" s="32">
        <v>45168</v>
      </c>
      <c r="B46" s="16" t="s">
        <v>160</v>
      </c>
      <c r="C46" s="16" t="s">
        <v>144</v>
      </c>
      <c r="D46" s="16" t="s">
        <v>161</v>
      </c>
      <c r="E46" s="16" t="s">
        <v>5</v>
      </c>
      <c r="F46" s="16" t="s">
        <v>162</v>
      </c>
      <c r="G46" s="16"/>
      <c r="H46" s="16"/>
      <c r="I46" s="33">
        <v>1000</v>
      </c>
      <c r="J46" s="299">
        <f t="shared" ref="J46:J48" si="6">IF(E46="Eligible",1,0)</f>
        <v>1</v>
      </c>
      <c r="K46" s="33">
        <f t="shared" ref="K46:K48" si="7">I46*J46</f>
        <v>1000</v>
      </c>
      <c r="L46" s="24"/>
      <c r="M46" s="24"/>
    </row>
    <row r="47" spans="1:13" ht="14.25" x14ac:dyDescent="0.2">
      <c r="A47" s="32">
        <v>45169</v>
      </c>
      <c r="B47" s="16" t="s">
        <v>160</v>
      </c>
      <c r="C47" s="16" t="s">
        <v>132</v>
      </c>
      <c r="D47" s="16" t="s">
        <v>163</v>
      </c>
      <c r="E47" s="16" t="s">
        <v>5</v>
      </c>
      <c r="F47" s="16" t="s">
        <v>162</v>
      </c>
      <c r="G47" s="16"/>
      <c r="H47" s="16"/>
      <c r="I47" s="33">
        <v>1000</v>
      </c>
      <c r="J47" s="299">
        <f t="shared" si="6"/>
        <v>1</v>
      </c>
      <c r="K47" s="33">
        <f t="shared" si="7"/>
        <v>1000</v>
      </c>
      <c r="L47" s="24"/>
      <c r="M47" s="24"/>
    </row>
    <row r="48" spans="1:13" ht="14.25" x14ac:dyDescent="0.2">
      <c r="A48" s="32">
        <v>45180</v>
      </c>
      <c r="B48" s="16" t="s">
        <v>160</v>
      </c>
      <c r="C48" s="16" t="s">
        <v>144</v>
      </c>
      <c r="D48" s="16" t="s">
        <v>164</v>
      </c>
      <c r="E48" s="16" t="s">
        <v>114</v>
      </c>
      <c r="F48" s="16"/>
      <c r="G48" s="16"/>
      <c r="H48" s="16"/>
      <c r="I48" s="33">
        <v>1000</v>
      </c>
      <c r="J48" s="299">
        <f t="shared" si="6"/>
        <v>0</v>
      </c>
      <c r="K48" s="33">
        <f t="shared" si="7"/>
        <v>0</v>
      </c>
      <c r="L48" s="24"/>
      <c r="M48" s="24"/>
    </row>
    <row r="49" spans="1:13" s="115" customFormat="1" ht="15" x14ac:dyDescent="0.25">
      <c r="A49" s="59" t="s">
        <v>107</v>
      </c>
      <c r="B49" s="59"/>
      <c r="C49" s="59"/>
      <c r="D49" s="59"/>
      <c r="E49" s="59"/>
      <c r="F49" s="59"/>
      <c r="G49" s="59"/>
      <c r="H49" s="59"/>
      <c r="I49" s="63">
        <f>SUM(I43:I48)</f>
        <v>6000</v>
      </c>
      <c r="J49" s="63"/>
      <c r="K49" s="63">
        <f>SUM(K43:K48)</f>
        <v>4000</v>
      </c>
      <c r="L49" s="61"/>
      <c r="M49" s="61"/>
    </row>
    <row r="50" spans="1:13" ht="14.25" x14ac:dyDescent="0.2">
      <c r="A50" s="108"/>
      <c r="B50" s="108"/>
      <c r="C50" s="108"/>
      <c r="D50" s="108"/>
      <c r="E50" s="108"/>
      <c r="F50" s="108"/>
      <c r="G50" s="108"/>
      <c r="H50" s="108"/>
      <c r="I50" s="108"/>
      <c r="J50" s="120"/>
      <c r="K50" s="108"/>
      <c r="L50" s="108"/>
    </row>
    <row r="51" spans="1:13" ht="15.75" customHeight="1" x14ac:dyDescent="0.2">
      <c r="A51" s="224" t="s">
        <v>165</v>
      </c>
      <c r="B51" s="224"/>
      <c r="C51" s="224"/>
      <c r="D51" s="224"/>
      <c r="E51" s="224"/>
      <c r="F51" s="224"/>
      <c r="G51" s="224"/>
      <c r="H51" s="224"/>
      <c r="I51" s="224"/>
      <c r="J51" s="224"/>
      <c r="K51" s="224"/>
      <c r="L51" s="224"/>
      <c r="M51" s="224"/>
    </row>
    <row r="52" spans="1:13" ht="12.75" customHeight="1" x14ac:dyDescent="0.2">
      <c r="A52" s="228" t="s">
        <v>166</v>
      </c>
      <c r="B52" s="226"/>
      <c r="C52" s="226"/>
      <c r="D52" s="226"/>
      <c r="E52" s="226"/>
      <c r="F52" s="226"/>
      <c r="G52" s="225"/>
      <c r="H52" s="225"/>
      <c r="I52" s="225"/>
      <c r="J52" s="225"/>
      <c r="K52" s="225"/>
      <c r="L52" s="225"/>
      <c r="M52" s="225"/>
    </row>
    <row r="53" spans="1:13" ht="16.5" customHeight="1" x14ac:dyDescent="0.2">
      <c r="A53" s="226"/>
      <c r="B53" s="226"/>
      <c r="C53" s="226"/>
      <c r="D53" s="226"/>
      <c r="E53" s="226"/>
      <c r="F53" s="226"/>
      <c r="G53" s="225"/>
      <c r="H53" s="225"/>
      <c r="I53" s="225"/>
      <c r="J53" s="225"/>
      <c r="K53" s="225"/>
      <c r="L53" s="225"/>
      <c r="M53" s="225"/>
    </row>
    <row r="54" spans="1:13" ht="12.75" customHeight="1" x14ac:dyDescent="0.2">
      <c r="A54" s="121"/>
      <c r="B54" s="122"/>
      <c r="C54" s="122"/>
      <c r="D54" s="122"/>
      <c r="E54" s="122"/>
      <c r="F54" s="122"/>
      <c r="G54" s="108"/>
      <c r="H54" s="108"/>
      <c r="I54" s="108"/>
      <c r="J54" s="120"/>
      <c r="K54" s="108"/>
      <c r="L54" s="108"/>
    </row>
    <row r="55" spans="1:13" ht="15" x14ac:dyDescent="0.2">
      <c r="A55" s="59" t="s">
        <v>165</v>
      </c>
      <c r="B55" s="59" t="s">
        <v>120</v>
      </c>
      <c r="C55" s="75" t="s">
        <v>121</v>
      </c>
      <c r="D55" s="75" t="s">
        <v>122</v>
      </c>
      <c r="E55" s="75" t="s">
        <v>123</v>
      </c>
      <c r="F55" s="75" t="s">
        <v>124</v>
      </c>
      <c r="G55" s="59" t="s">
        <v>125</v>
      </c>
      <c r="H55" s="75" t="s">
        <v>126</v>
      </c>
      <c r="I55" s="75" t="s">
        <v>127</v>
      </c>
      <c r="J55" s="123" t="s">
        <v>128</v>
      </c>
      <c r="K55" s="75" t="s">
        <v>129</v>
      </c>
      <c r="L55" s="75" t="s">
        <v>130</v>
      </c>
      <c r="M55" s="75" t="s">
        <v>90</v>
      </c>
    </row>
    <row r="56" spans="1:13" ht="14.25" x14ac:dyDescent="0.2">
      <c r="A56" s="32">
        <v>45168</v>
      </c>
      <c r="B56" s="34" t="s">
        <v>167</v>
      </c>
      <c r="C56" s="16" t="s">
        <v>144</v>
      </c>
      <c r="D56" s="35" t="s">
        <v>168</v>
      </c>
      <c r="E56" s="24" t="s">
        <v>5</v>
      </c>
      <c r="F56" s="36" t="s">
        <v>169</v>
      </c>
      <c r="G56" s="29" t="s">
        <v>170</v>
      </c>
      <c r="H56" s="29"/>
      <c r="I56" s="37">
        <v>4000</v>
      </c>
      <c r="J56" s="298">
        <f>IF(E56="Eligible",1,0)</f>
        <v>1</v>
      </c>
      <c r="K56" s="37">
        <f>I56*J56</f>
        <v>4000</v>
      </c>
      <c r="L56" s="24"/>
      <c r="M56" s="29"/>
    </row>
    <row r="57" spans="1:13" ht="14.25" x14ac:dyDescent="0.2">
      <c r="A57" s="32">
        <v>45168</v>
      </c>
      <c r="B57" s="34" t="s">
        <v>167</v>
      </c>
      <c r="C57" s="16" t="s">
        <v>144</v>
      </c>
      <c r="D57" s="35" t="s">
        <v>171</v>
      </c>
      <c r="E57" s="24" t="s">
        <v>5</v>
      </c>
      <c r="F57" s="36" t="s">
        <v>172</v>
      </c>
      <c r="G57" s="29" t="s">
        <v>170</v>
      </c>
      <c r="H57" s="29"/>
      <c r="I57" s="37">
        <v>300</v>
      </c>
      <c r="J57" s="298">
        <f>IF(E57="Eligible",1,0)</f>
        <v>1</v>
      </c>
      <c r="K57" s="37">
        <f>I57*J57</f>
        <v>300</v>
      </c>
      <c r="L57" s="24"/>
      <c r="M57" s="29"/>
    </row>
    <row r="58" spans="1:13" ht="15" x14ac:dyDescent="0.25">
      <c r="A58" s="59" t="s">
        <v>107</v>
      </c>
      <c r="B58" s="59"/>
      <c r="C58" s="59"/>
      <c r="D58" s="59"/>
      <c r="E58" s="62"/>
      <c r="F58" s="59"/>
      <c r="G58" s="59"/>
      <c r="H58" s="59"/>
      <c r="I58" s="63">
        <f>SUM(I56:I57)</f>
        <v>4300</v>
      </c>
      <c r="J58" s="63"/>
      <c r="K58" s="63">
        <f>SUM(K56:K57)</f>
        <v>4300</v>
      </c>
      <c r="L58" s="61"/>
      <c r="M58" s="61"/>
    </row>
  </sheetData>
  <mergeCells count="17">
    <mergeCell ref="A18:M18"/>
    <mergeCell ref="A38:M38"/>
    <mergeCell ref="A51:M51"/>
    <mergeCell ref="G52:M53"/>
    <mergeCell ref="A19:F20"/>
    <mergeCell ref="A39:F40"/>
    <mergeCell ref="G39:M40"/>
    <mergeCell ref="G19:M20"/>
    <mergeCell ref="A28:F29"/>
    <mergeCell ref="G28:M29"/>
    <mergeCell ref="A52:F53"/>
    <mergeCell ref="A27:M27"/>
    <mergeCell ref="A1:M1"/>
    <mergeCell ref="A2:F4"/>
    <mergeCell ref="A9:F11"/>
    <mergeCell ref="G9:M11"/>
    <mergeCell ref="G2:M4"/>
  </mergeCells>
  <dataValidations count="1">
    <dataValidation type="list" allowBlank="1" showInputMessage="1" showErrorMessage="1" sqref="E14:E15 E23:E24 E32:E35 E43:E48 E56:E57" xr:uid="{7346CAC2-CD68-44F5-A30B-D4E23A4071AF}">
      <formula1>$AE$3:$AE$4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B3DE-11F5-4EDC-838B-CB4AB4C5FC3A}">
  <dimension ref="A1:R6"/>
  <sheetViews>
    <sheetView workbookViewId="0">
      <selection activeCell="A2" sqref="A2:D6"/>
    </sheetView>
  </sheetViews>
  <sheetFormatPr defaultRowHeight="14.25" x14ac:dyDescent="0.2"/>
  <cols>
    <col min="1" max="1" width="15.28515625" style="95" customWidth="1"/>
    <col min="2" max="2" width="32.140625" style="95" customWidth="1"/>
    <col min="3" max="3" width="20.7109375" style="95" customWidth="1"/>
    <col min="4" max="16" width="9.140625" style="95"/>
    <col min="17" max="17" width="10.28515625" style="95" customWidth="1"/>
    <col min="18" max="18" width="7.140625" style="95" customWidth="1"/>
    <col min="19" max="16384" width="9.140625" style="95"/>
  </cols>
  <sheetData>
    <row r="1" spans="1:18" s="38" customFormat="1" ht="15" x14ac:dyDescent="0.2">
      <c r="A1" s="216" t="s">
        <v>173</v>
      </c>
      <c r="B1" s="216"/>
      <c r="C1" s="216"/>
      <c r="D1" s="216"/>
      <c r="E1" s="94"/>
      <c r="F1" s="94"/>
      <c r="G1" s="94"/>
      <c r="H1" s="94"/>
      <c r="I1" s="94"/>
      <c r="J1" s="94"/>
      <c r="K1" s="94"/>
      <c r="L1" s="94"/>
      <c r="M1" s="94"/>
      <c r="N1" s="94"/>
      <c r="P1" s="95"/>
      <c r="Q1" s="95"/>
      <c r="R1" s="95"/>
    </row>
    <row r="2" spans="1:18" s="38" customFormat="1" ht="15" customHeight="1" x14ac:dyDescent="0.2">
      <c r="A2" s="218" t="s">
        <v>174</v>
      </c>
      <c r="B2" s="218"/>
      <c r="C2" s="218"/>
      <c r="D2" s="218"/>
      <c r="E2" s="77"/>
      <c r="F2" s="77"/>
      <c r="G2" s="77"/>
      <c r="H2" s="77"/>
      <c r="I2" s="77"/>
      <c r="J2" s="77"/>
      <c r="K2" s="77"/>
      <c r="L2" s="77"/>
      <c r="M2" s="77"/>
      <c r="N2" s="77"/>
      <c r="P2" s="95"/>
      <c r="Q2" s="95"/>
      <c r="R2" s="95"/>
    </row>
    <row r="3" spans="1:18" ht="12.75" customHeight="1" x14ac:dyDescent="0.2">
      <c r="A3" s="181"/>
      <c r="B3" s="181"/>
      <c r="C3" s="181"/>
      <c r="D3" s="181"/>
      <c r="E3" s="77"/>
      <c r="F3" s="77"/>
      <c r="G3" s="77"/>
      <c r="H3" s="77"/>
      <c r="I3" s="77"/>
      <c r="J3" s="77"/>
      <c r="K3" s="77"/>
      <c r="L3" s="77"/>
      <c r="M3" s="77"/>
      <c r="N3" s="77"/>
    </row>
    <row r="4" spans="1:18" ht="12.75" customHeight="1" x14ac:dyDescent="0.2">
      <c r="A4" s="181"/>
      <c r="B4" s="181"/>
      <c r="C4" s="181"/>
      <c r="D4" s="181"/>
      <c r="E4" s="77"/>
      <c r="F4" s="77"/>
      <c r="G4" s="77"/>
      <c r="H4" s="77"/>
      <c r="I4" s="77"/>
      <c r="J4" s="77"/>
      <c r="K4" s="77"/>
      <c r="L4" s="77"/>
      <c r="M4" s="77"/>
      <c r="N4" s="77"/>
    </row>
    <row r="5" spans="1:18" x14ac:dyDescent="0.2">
      <c r="A5" s="181"/>
      <c r="B5" s="181"/>
      <c r="C5" s="181"/>
      <c r="D5" s="181"/>
    </row>
    <row r="6" spans="1:18" x14ac:dyDescent="0.2">
      <c r="A6" s="181"/>
      <c r="B6" s="181"/>
      <c r="C6" s="181"/>
      <c r="D6" s="181"/>
    </row>
  </sheetData>
  <mergeCells count="2">
    <mergeCell ref="A1:D1"/>
    <mergeCell ref="A2:D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2E0BE-1AB1-40A9-848D-116F5CD5C79A}">
  <sheetPr>
    <outlinePr summaryBelow="0" summaryRight="0"/>
  </sheetPr>
  <dimension ref="A1:AS116"/>
  <sheetViews>
    <sheetView workbookViewId="0">
      <pane ySplit="1" topLeftCell="A2" activePane="bottomLeft" state="frozen"/>
      <selection pane="bottomLeft" activeCell="G103" sqref="G103"/>
    </sheetView>
  </sheetViews>
  <sheetFormatPr defaultColWidth="12.5703125" defaultRowHeight="15.75" customHeight="1" x14ac:dyDescent="0.2"/>
  <cols>
    <col min="1" max="1" width="11.7109375" style="38" customWidth="1"/>
    <col min="2" max="2" width="28.85546875" style="38" customWidth="1"/>
    <col min="3" max="3" width="23.5703125" style="38" customWidth="1"/>
    <col min="4" max="4" width="23.28515625" style="38" customWidth="1"/>
    <col min="5" max="5" width="25.7109375" style="38" customWidth="1"/>
    <col min="6" max="6" width="16.28515625" style="38" customWidth="1"/>
    <col min="7" max="7" width="29.85546875" style="38" customWidth="1"/>
    <col min="8" max="8" width="33.28515625" style="38" customWidth="1"/>
    <col min="9" max="9" width="21.7109375" style="38" customWidth="1"/>
    <col min="10" max="10" width="44.85546875" style="38" customWidth="1"/>
    <col min="11" max="11" width="19.28515625" style="38" customWidth="1"/>
    <col min="12" max="25" width="9.140625" style="38"/>
    <col min="26" max="26" width="36.5703125" style="38" hidden="1" customWidth="1"/>
    <col min="27" max="16383" width="9.140625" style="38"/>
    <col min="16384" max="16384" width="12.5703125" style="38" bestFit="1" customWidth="1"/>
  </cols>
  <sheetData>
    <row r="1" spans="1:26" ht="15" x14ac:dyDescent="0.2">
      <c r="A1" s="268" t="s">
        <v>175</v>
      </c>
      <c r="B1" s="219"/>
      <c r="C1" s="219"/>
      <c r="D1" s="219"/>
      <c r="E1" s="219"/>
      <c r="F1" s="219"/>
      <c r="G1" s="219"/>
      <c r="H1" s="219"/>
      <c r="I1" s="219"/>
      <c r="J1" s="219"/>
      <c r="K1" s="219"/>
    </row>
    <row r="2" spans="1:26" ht="15.75" customHeight="1" x14ac:dyDescent="0.2">
      <c r="A2" s="220" t="s">
        <v>176</v>
      </c>
      <c r="B2" s="220"/>
      <c r="C2" s="220"/>
      <c r="D2" s="220"/>
      <c r="E2" s="220"/>
      <c r="F2" s="220"/>
      <c r="G2" s="220"/>
      <c r="H2" s="220"/>
      <c r="I2" s="220"/>
      <c r="J2" s="220"/>
      <c r="K2" s="220"/>
      <c r="Z2" s="47" t="s">
        <v>177</v>
      </c>
    </row>
    <row r="3" spans="1:26" ht="15.75" customHeight="1" x14ac:dyDescent="0.2">
      <c r="A3" s="220"/>
      <c r="B3" s="220"/>
      <c r="C3" s="220"/>
      <c r="D3" s="220"/>
      <c r="E3" s="220"/>
      <c r="F3" s="220"/>
      <c r="G3" s="220"/>
      <c r="H3" s="220"/>
      <c r="I3" s="220"/>
      <c r="J3" s="220"/>
      <c r="K3" s="220"/>
      <c r="Z3" s="38" t="s">
        <v>178</v>
      </c>
    </row>
    <row r="4" spans="1:26" ht="15.75" customHeight="1" x14ac:dyDescent="0.2">
      <c r="A4" s="220"/>
      <c r="B4" s="220"/>
      <c r="C4" s="220"/>
      <c r="D4" s="220"/>
      <c r="E4" s="220"/>
      <c r="F4" s="220"/>
      <c r="G4" s="220"/>
      <c r="H4" s="220"/>
      <c r="I4" s="220"/>
      <c r="J4" s="220"/>
      <c r="K4" s="220"/>
      <c r="Z4" s="38" t="s">
        <v>179</v>
      </c>
    </row>
    <row r="5" spans="1:26" ht="27" customHeight="1" x14ac:dyDescent="0.2">
      <c r="A5" s="220"/>
      <c r="B5" s="220"/>
      <c r="C5" s="220"/>
      <c r="D5" s="220"/>
      <c r="E5" s="220"/>
      <c r="F5" s="220"/>
      <c r="G5" s="220"/>
      <c r="H5" s="220"/>
      <c r="I5" s="220"/>
      <c r="J5" s="220"/>
      <c r="K5" s="220"/>
      <c r="Z5" s="38" t="s">
        <v>180</v>
      </c>
    </row>
    <row r="6" spans="1:26" ht="15.75" customHeight="1" x14ac:dyDescent="0.2">
      <c r="A6" s="83"/>
      <c r="B6" s="83"/>
      <c r="C6" s="83"/>
      <c r="D6" s="83"/>
      <c r="E6" s="83"/>
      <c r="F6" s="83"/>
      <c r="G6" s="124"/>
      <c r="H6" s="83"/>
      <c r="I6" s="83"/>
      <c r="J6" s="83"/>
      <c r="K6" s="83"/>
      <c r="Z6" s="38" t="s">
        <v>181</v>
      </c>
    </row>
    <row r="7" spans="1:26" ht="15.75" customHeight="1" x14ac:dyDescent="0.2">
      <c r="A7" s="268" t="s">
        <v>182</v>
      </c>
      <c r="B7" s="219"/>
      <c r="C7" s="219"/>
      <c r="D7" s="219"/>
      <c r="E7" s="219"/>
      <c r="F7" s="219"/>
      <c r="G7" s="219"/>
      <c r="H7" s="219"/>
      <c r="I7" s="219"/>
      <c r="J7" s="219"/>
      <c r="K7" s="219"/>
      <c r="Z7" s="38" t="s">
        <v>183</v>
      </c>
    </row>
    <row r="8" spans="1:26" ht="15.75" customHeight="1" x14ac:dyDescent="0.2">
      <c r="A8" s="220" t="s">
        <v>184</v>
      </c>
      <c r="B8" s="220"/>
      <c r="C8" s="220"/>
      <c r="D8" s="220"/>
      <c r="E8" s="220"/>
      <c r="F8" s="220"/>
      <c r="G8" s="220"/>
      <c r="H8" s="220"/>
      <c r="I8" s="220"/>
      <c r="J8" s="220"/>
      <c r="K8" s="220"/>
      <c r="Z8" s="38" t="s">
        <v>185</v>
      </c>
    </row>
    <row r="9" spans="1:26" ht="15.75" customHeight="1" x14ac:dyDescent="0.2">
      <c r="A9" s="220"/>
      <c r="B9" s="220"/>
      <c r="C9" s="220"/>
      <c r="D9" s="220"/>
      <c r="E9" s="220"/>
      <c r="F9" s="220"/>
      <c r="G9" s="220"/>
      <c r="H9" s="220"/>
      <c r="I9" s="220"/>
      <c r="J9" s="220"/>
      <c r="K9" s="220"/>
      <c r="Z9" s="38" t="s">
        <v>186</v>
      </c>
    </row>
    <row r="10" spans="1:26" ht="15.75" customHeight="1" x14ac:dyDescent="0.2">
      <c r="A10" s="220"/>
      <c r="B10" s="220"/>
      <c r="C10" s="220"/>
      <c r="D10" s="220"/>
      <c r="E10" s="220"/>
      <c r="F10" s="220"/>
      <c r="G10" s="220"/>
      <c r="H10" s="220"/>
      <c r="I10" s="220"/>
      <c r="J10" s="220"/>
      <c r="K10" s="220"/>
      <c r="Z10" s="38" t="s">
        <v>187</v>
      </c>
    </row>
    <row r="11" spans="1:26" ht="15.75" customHeight="1" x14ac:dyDescent="0.2">
      <c r="A11" s="220"/>
      <c r="B11" s="220"/>
      <c r="C11" s="220"/>
      <c r="D11" s="220"/>
      <c r="E11" s="220"/>
      <c r="F11" s="220"/>
      <c r="G11" s="220"/>
      <c r="H11" s="220"/>
      <c r="I11" s="220"/>
      <c r="J11" s="220"/>
      <c r="K11" s="220"/>
      <c r="Z11" s="38" t="s">
        <v>188</v>
      </c>
    </row>
    <row r="12" spans="1:26" ht="15.75" customHeight="1" x14ac:dyDescent="0.2">
      <c r="A12" s="220"/>
      <c r="B12" s="220"/>
      <c r="C12" s="220"/>
      <c r="D12" s="220"/>
      <c r="E12" s="220"/>
      <c r="F12" s="220"/>
      <c r="G12" s="220"/>
      <c r="H12" s="220"/>
      <c r="I12" s="220"/>
      <c r="J12" s="220"/>
      <c r="K12" s="220"/>
      <c r="Z12" s="122" t="s">
        <v>189</v>
      </c>
    </row>
    <row r="13" spans="1:26" ht="15.75" customHeight="1" x14ac:dyDescent="0.2">
      <c r="A13" s="220"/>
      <c r="B13" s="220"/>
      <c r="C13" s="220"/>
      <c r="D13" s="220"/>
      <c r="E13" s="220"/>
      <c r="F13" s="220"/>
      <c r="G13" s="220"/>
      <c r="H13" s="220"/>
      <c r="I13" s="220"/>
      <c r="J13" s="220"/>
      <c r="K13" s="220"/>
      <c r="Z13" s="38" t="s">
        <v>190</v>
      </c>
    </row>
    <row r="14" spans="1:26" ht="15.75" customHeight="1" x14ac:dyDescent="0.2">
      <c r="A14" s="220"/>
      <c r="B14" s="220"/>
      <c r="C14" s="220"/>
      <c r="D14" s="220"/>
      <c r="E14" s="220"/>
      <c r="F14" s="220"/>
      <c r="G14" s="220"/>
      <c r="H14" s="220"/>
      <c r="I14" s="220"/>
      <c r="J14" s="220"/>
      <c r="K14" s="220"/>
      <c r="Z14" s="38" t="s">
        <v>167</v>
      </c>
    </row>
    <row r="15" spans="1:26" ht="15.75" customHeight="1" x14ac:dyDescent="0.2">
      <c r="A15" s="220"/>
      <c r="B15" s="220"/>
      <c r="C15" s="220"/>
      <c r="D15" s="220"/>
      <c r="E15" s="220"/>
      <c r="F15" s="220"/>
      <c r="G15" s="220"/>
      <c r="H15" s="220"/>
      <c r="I15" s="220"/>
      <c r="J15" s="220"/>
      <c r="K15" s="220"/>
    </row>
    <row r="16" spans="1:26" ht="15.75" customHeight="1" x14ac:dyDescent="0.2">
      <c r="A16" s="220"/>
      <c r="B16" s="220"/>
      <c r="C16" s="220"/>
      <c r="D16" s="220"/>
      <c r="E16" s="220"/>
      <c r="F16" s="220"/>
      <c r="G16" s="220"/>
      <c r="H16" s="220"/>
      <c r="I16" s="220"/>
      <c r="J16" s="220"/>
      <c r="K16" s="220"/>
      <c r="L16" s="83"/>
    </row>
    <row r="17" spans="1:45" ht="15.75" customHeight="1" x14ac:dyDescent="0.2">
      <c r="A17" s="220"/>
      <c r="B17" s="220"/>
      <c r="C17" s="220"/>
      <c r="D17" s="220"/>
      <c r="E17" s="220"/>
      <c r="F17" s="220"/>
      <c r="G17" s="220"/>
      <c r="H17" s="220"/>
      <c r="I17" s="220"/>
      <c r="J17" s="220"/>
      <c r="K17" s="220"/>
      <c r="L17" s="83"/>
    </row>
    <row r="18" spans="1:45" ht="15.75" customHeight="1" x14ac:dyDescent="0.2">
      <c r="A18" s="83"/>
      <c r="B18" s="83"/>
      <c r="C18" s="83"/>
      <c r="D18" s="83"/>
      <c r="E18" s="83"/>
      <c r="F18" s="83"/>
      <c r="G18" s="83"/>
      <c r="H18" s="83"/>
      <c r="I18" s="83"/>
      <c r="J18" s="83"/>
      <c r="K18" s="83"/>
      <c r="L18" s="83"/>
    </row>
    <row r="19" spans="1:45" ht="15.75" customHeight="1" x14ac:dyDescent="0.2">
      <c r="A19" s="268" t="s">
        <v>191</v>
      </c>
      <c r="B19" s="219"/>
      <c r="C19" s="219"/>
      <c r="D19" s="219"/>
      <c r="E19" s="219"/>
      <c r="F19" s="219"/>
      <c r="G19" s="219"/>
      <c r="H19" s="219"/>
      <c r="I19" s="219"/>
      <c r="J19" s="219"/>
      <c r="K19" s="219"/>
      <c r="L19" s="83"/>
    </row>
    <row r="20" spans="1:45" ht="15.75" customHeight="1" x14ac:dyDescent="0.2">
      <c r="A20" s="278" t="s">
        <v>192</v>
      </c>
      <c r="B20" s="279"/>
      <c r="C20" s="279"/>
      <c r="D20" s="279"/>
      <c r="E20" s="279"/>
      <c r="F20" s="279"/>
      <c r="G20" s="279"/>
      <c r="H20" s="279"/>
      <c r="I20" s="279"/>
      <c r="J20" s="279"/>
      <c r="K20" s="279"/>
      <c r="L20" s="83"/>
    </row>
    <row r="21" spans="1:45" ht="15.75" customHeight="1" x14ac:dyDescent="0.2">
      <c r="A21" s="83"/>
      <c r="B21" s="83"/>
      <c r="C21" s="83"/>
      <c r="D21" s="83"/>
      <c r="E21" s="83"/>
      <c r="F21" s="83"/>
      <c r="G21" s="83"/>
      <c r="H21" s="83"/>
      <c r="I21" s="83"/>
      <c r="J21" s="83"/>
      <c r="K21" s="83"/>
      <c r="L21" s="83"/>
      <c r="AN21" s="96"/>
      <c r="AO21" s="96"/>
      <c r="AP21" s="96"/>
      <c r="AQ21" s="96"/>
      <c r="AR21" s="96"/>
      <c r="AS21" s="96"/>
    </row>
    <row r="22" spans="1:45" ht="15.75" customHeight="1" x14ac:dyDescent="0.2">
      <c r="A22" s="269" t="s">
        <v>193</v>
      </c>
      <c r="B22" s="270"/>
      <c r="C22" s="270"/>
      <c r="D22" s="270"/>
      <c r="E22" s="271"/>
      <c r="F22" s="86">
        <f>F45+I60</f>
        <v>600000</v>
      </c>
      <c r="G22" s="40"/>
      <c r="H22" s="83"/>
      <c r="I22" s="83"/>
      <c r="J22" s="83"/>
      <c r="K22" s="83"/>
      <c r="AN22" s="96"/>
      <c r="AO22" s="82"/>
      <c r="AP22" s="83"/>
      <c r="AQ22" s="83"/>
      <c r="AR22" s="83"/>
      <c r="AS22" s="96"/>
    </row>
    <row r="23" spans="1:45" ht="15.75" customHeight="1" x14ac:dyDescent="0.2">
      <c r="A23" s="272" t="s">
        <v>194</v>
      </c>
      <c r="B23" s="273"/>
      <c r="C23" s="273"/>
      <c r="D23" s="273"/>
      <c r="E23" s="274"/>
      <c r="F23" s="86">
        <v>-20000</v>
      </c>
      <c r="G23" s="39"/>
      <c r="H23" s="83"/>
      <c r="I23" s="83"/>
      <c r="J23" s="83"/>
      <c r="K23" s="83"/>
      <c r="AN23" s="96"/>
      <c r="AO23" s="82"/>
      <c r="AP23" s="83"/>
      <c r="AQ23" s="83"/>
      <c r="AR23" s="83"/>
      <c r="AS23" s="96"/>
    </row>
    <row r="24" spans="1:45" ht="15.75" customHeight="1" x14ac:dyDescent="0.2">
      <c r="A24" s="269" t="s">
        <v>195</v>
      </c>
      <c r="B24" s="270"/>
      <c r="C24" s="270"/>
      <c r="D24" s="270"/>
      <c r="E24" s="271"/>
      <c r="F24" s="86">
        <f>F22+F23</f>
        <v>580000</v>
      </c>
      <c r="G24" s="41"/>
      <c r="H24" s="83"/>
      <c r="I24" s="83"/>
      <c r="J24" s="83"/>
      <c r="K24" s="83"/>
      <c r="AN24" s="96"/>
      <c r="AO24" s="82"/>
      <c r="AP24" s="83"/>
      <c r="AQ24" s="83"/>
      <c r="AR24" s="83"/>
      <c r="AS24" s="96"/>
    </row>
    <row r="25" spans="1:45" ht="15.75" customHeight="1" x14ac:dyDescent="0.2">
      <c r="A25" s="275" t="s">
        <v>196</v>
      </c>
      <c r="B25" s="275"/>
      <c r="C25" s="275"/>
      <c r="D25" s="275"/>
      <c r="E25" s="275"/>
      <c r="F25" s="86">
        <v>-6600</v>
      </c>
      <c r="G25" s="39"/>
      <c r="H25" s="83"/>
      <c r="I25" s="83"/>
      <c r="J25" s="83"/>
      <c r="K25" s="83"/>
      <c r="AN25" s="96"/>
      <c r="AO25" s="82"/>
      <c r="AP25" s="83"/>
      <c r="AQ25" s="83"/>
      <c r="AR25" s="83"/>
      <c r="AS25" s="96"/>
    </row>
    <row r="26" spans="1:45" ht="14.25" customHeight="1" x14ac:dyDescent="0.2">
      <c r="A26" s="276" t="s">
        <v>197</v>
      </c>
      <c r="B26" s="276"/>
      <c r="C26" s="276"/>
      <c r="D26" s="276"/>
      <c r="E26" s="276"/>
      <c r="F26" s="86">
        <v>-1000</v>
      </c>
      <c r="G26" s="39"/>
      <c r="H26" s="83"/>
      <c r="I26" s="83"/>
      <c r="J26" s="83"/>
      <c r="K26" s="83"/>
      <c r="AN26" s="96"/>
      <c r="AO26" s="82"/>
      <c r="AP26" s="83"/>
      <c r="AQ26" s="83"/>
      <c r="AR26" s="83"/>
      <c r="AS26" s="96"/>
    </row>
    <row r="27" spans="1:45" ht="15.75" customHeight="1" x14ac:dyDescent="0.2">
      <c r="A27" s="277" t="s">
        <v>198</v>
      </c>
      <c r="B27" s="277"/>
      <c r="C27" s="277"/>
      <c r="D27" s="277"/>
      <c r="E27" s="277"/>
      <c r="F27" s="87">
        <f>F24+F25+F26</f>
        <v>572400</v>
      </c>
      <c r="G27" s="41"/>
      <c r="H27" s="83"/>
      <c r="I27" s="83"/>
      <c r="J27" s="83"/>
      <c r="K27" s="83"/>
      <c r="AN27" s="96"/>
      <c r="AO27" s="82"/>
      <c r="AP27" s="83"/>
      <c r="AQ27" s="83"/>
      <c r="AR27" s="83"/>
      <c r="AS27" s="96"/>
    </row>
    <row r="28" spans="1:45" ht="15.75" customHeight="1" x14ac:dyDescent="0.2">
      <c r="A28" s="241" t="s">
        <v>199</v>
      </c>
      <c r="B28" s="241"/>
      <c r="C28" s="241"/>
      <c r="D28" s="267">
        <f>I45+I60+I71+I82+I93+I104+G116</f>
        <v>464600</v>
      </c>
      <c r="E28" s="267"/>
      <c r="F28" s="267"/>
      <c r="H28" s="83"/>
      <c r="I28" s="83"/>
      <c r="J28" s="83"/>
      <c r="K28" s="83"/>
      <c r="AN28" s="96"/>
      <c r="AO28" s="82"/>
      <c r="AP28" s="83"/>
      <c r="AQ28" s="83"/>
      <c r="AR28" s="83"/>
      <c r="AS28" s="96"/>
    </row>
    <row r="29" spans="1:45" ht="15.75" customHeight="1" x14ac:dyDescent="0.2">
      <c r="A29" s="80"/>
      <c r="B29" s="80"/>
      <c r="C29" s="80"/>
      <c r="D29" s="81"/>
      <c r="E29" s="81"/>
      <c r="F29" s="81"/>
      <c r="G29" s="39"/>
      <c r="H29" s="83"/>
      <c r="I29" s="83"/>
      <c r="J29" s="83"/>
      <c r="K29" s="83"/>
      <c r="AN29" s="96"/>
      <c r="AO29" s="82"/>
      <c r="AP29" s="83"/>
      <c r="AQ29" s="83"/>
      <c r="AR29" s="83"/>
      <c r="AS29" s="96"/>
    </row>
    <row r="30" spans="1:45" ht="19.5" customHeight="1" x14ac:dyDescent="0.2">
      <c r="A30" s="224" t="s">
        <v>200</v>
      </c>
      <c r="B30" s="224"/>
      <c r="C30" s="224"/>
      <c r="D30" s="224"/>
      <c r="E30" s="224"/>
      <c r="F30" s="224"/>
      <c r="G30" s="78"/>
      <c r="H30" s="78"/>
      <c r="I30" s="78"/>
      <c r="J30" s="78"/>
      <c r="K30" s="125"/>
      <c r="AN30" s="96"/>
      <c r="AO30" s="82"/>
      <c r="AP30" s="83"/>
      <c r="AQ30" s="83"/>
      <c r="AR30" s="83"/>
      <c r="AS30" s="96"/>
    </row>
    <row r="31" spans="1:45" ht="15" customHeight="1" x14ac:dyDescent="0.2">
      <c r="A31" s="226" t="s">
        <v>201</v>
      </c>
      <c r="B31" s="226"/>
      <c r="C31" s="226"/>
      <c r="D31" s="226"/>
      <c r="E31" s="226"/>
      <c r="F31" s="226"/>
      <c r="G31" s="79"/>
      <c r="H31" s="79"/>
      <c r="I31" s="79"/>
      <c r="J31" s="79"/>
      <c r="K31" s="126"/>
      <c r="AN31" s="96"/>
      <c r="AO31" s="82"/>
      <c r="AP31" s="83"/>
      <c r="AQ31" s="83"/>
      <c r="AR31" s="83"/>
      <c r="AS31" s="96"/>
    </row>
    <row r="32" spans="1:45" ht="15" customHeight="1" x14ac:dyDescent="0.2">
      <c r="A32" s="226"/>
      <c r="B32" s="226"/>
      <c r="C32" s="226"/>
      <c r="D32" s="226"/>
      <c r="E32" s="226"/>
      <c r="F32" s="226"/>
      <c r="G32" s="79"/>
      <c r="H32" s="79"/>
      <c r="I32" s="79"/>
      <c r="J32" s="79"/>
      <c r="K32" s="126"/>
      <c r="AN32" s="96"/>
      <c r="AO32" s="82"/>
      <c r="AP32" s="83"/>
      <c r="AQ32" s="83"/>
      <c r="AR32" s="83"/>
      <c r="AS32" s="96"/>
    </row>
    <row r="33" spans="1:45" ht="13.5" customHeight="1" x14ac:dyDescent="0.2">
      <c r="A33" s="226"/>
      <c r="B33" s="226"/>
      <c r="C33" s="226"/>
      <c r="D33" s="226"/>
      <c r="E33" s="226"/>
      <c r="F33" s="226"/>
      <c r="G33" s="79"/>
      <c r="H33" s="79"/>
      <c r="I33" s="79"/>
      <c r="J33" s="79"/>
      <c r="K33" s="126"/>
      <c r="AN33" s="96"/>
      <c r="AO33" s="82"/>
      <c r="AP33" s="83"/>
      <c r="AQ33" s="83"/>
      <c r="AR33" s="83"/>
      <c r="AS33" s="96"/>
    </row>
    <row r="34" spans="1:45" ht="15" customHeight="1" x14ac:dyDescent="0.2">
      <c r="A34" s="226"/>
      <c r="B34" s="226"/>
      <c r="C34" s="226"/>
      <c r="D34" s="226"/>
      <c r="E34" s="226"/>
      <c r="F34" s="226"/>
      <c r="G34" s="79"/>
      <c r="H34" s="79"/>
      <c r="I34" s="79"/>
      <c r="J34" s="79"/>
      <c r="K34" s="126"/>
      <c r="AN34" s="96"/>
      <c r="AO34" s="82"/>
      <c r="AP34" s="83"/>
      <c r="AQ34" s="83"/>
      <c r="AR34" s="83"/>
      <c r="AS34" s="96"/>
    </row>
    <row r="35" spans="1:45" ht="14.25" customHeight="1" x14ac:dyDescent="0.2">
      <c r="A35" s="39"/>
      <c r="B35" s="39"/>
      <c r="C35" s="39"/>
      <c r="D35" s="39"/>
      <c r="E35" s="39"/>
      <c r="F35" s="39"/>
      <c r="G35" s="39"/>
      <c r="H35" s="39"/>
      <c r="K35" s="18"/>
      <c r="AN35" s="96"/>
      <c r="AO35" s="82"/>
      <c r="AP35" s="83"/>
      <c r="AQ35" s="83"/>
      <c r="AR35" s="83"/>
      <c r="AS35" s="96"/>
    </row>
    <row r="36" spans="1:45" ht="27.6" customHeight="1" x14ac:dyDescent="0.2">
      <c r="A36" s="241" t="s">
        <v>202</v>
      </c>
      <c r="B36" s="241" t="s">
        <v>203</v>
      </c>
      <c r="C36" s="241" t="s">
        <v>204</v>
      </c>
      <c r="D36" s="242" t="s">
        <v>205</v>
      </c>
      <c r="E36" s="229" t="s">
        <v>206</v>
      </c>
      <c r="F36" s="241" t="s">
        <v>207</v>
      </c>
      <c r="G36" s="229" t="s">
        <v>208</v>
      </c>
      <c r="H36" s="229" t="s">
        <v>209</v>
      </c>
      <c r="I36" s="229" t="s">
        <v>210</v>
      </c>
      <c r="J36" s="230" t="s">
        <v>211</v>
      </c>
      <c r="K36" s="231" t="s">
        <v>90</v>
      </c>
      <c r="AN36" s="96"/>
      <c r="AO36" s="82"/>
      <c r="AP36" s="83"/>
      <c r="AQ36" s="83"/>
      <c r="AR36" s="83"/>
      <c r="AS36" s="96"/>
    </row>
    <row r="37" spans="1:45" ht="12.75" customHeight="1" x14ac:dyDescent="0.2">
      <c r="A37" s="241"/>
      <c r="B37" s="241"/>
      <c r="C37" s="241"/>
      <c r="D37" s="242"/>
      <c r="E37" s="229"/>
      <c r="F37" s="241"/>
      <c r="G37" s="229"/>
      <c r="H37" s="229"/>
      <c r="I37" s="229"/>
      <c r="J37" s="230"/>
      <c r="K37" s="231"/>
      <c r="AN37" s="96"/>
      <c r="AO37" s="82"/>
      <c r="AP37" s="83"/>
      <c r="AQ37" s="83"/>
      <c r="AR37" s="83"/>
      <c r="AS37" s="96"/>
    </row>
    <row r="38" spans="1:45" ht="15.75" customHeight="1" x14ac:dyDescent="0.2">
      <c r="A38" s="241"/>
      <c r="B38" s="241"/>
      <c r="C38" s="241"/>
      <c r="D38" s="242"/>
      <c r="E38" s="229"/>
      <c r="F38" s="241"/>
      <c r="G38" s="229"/>
      <c r="H38" s="229"/>
      <c r="I38" s="229"/>
      <c r="J38" s="230"/>
      <c r="K38" s="231"/>
      <c r="AN38" s="96"/>
      <c r="AO38" s="82"/>
      <c r="AP38" s="83"/>
      <c r="AQ38" s="83"/>
      <c r="AR38" s="83"/>
      <c r="AS38" s="96"/>
    </row>
    <row r="39" spans="1:45" ht="15.75" customHeight="1" x14ac:dyDescent="0.2">
      <c r="A39" s="241"/>
      <c r="B39" s="241"/>
      <c r="C39" s="241"/>
      <c r="D39" s="242"/>
      <c r="E39" s="229"/>
      <c r="F39" s="241"/>
      <c r="G39" s="229"/>
      <c r="H39" s="229"/>
      <c r="I39" s="229"/>
      <c r="J39" s="230"/>
      <c r="K39" s="231"/>
      <c r="AN39" s="96"/>
      <c r="AO39" s="82"/>
      <c r="AP39" s="83"/>
      <c r="AQ39" s="83"/>
      <c r="AR39" s="83"/>
      <c r="AS39" s="96"/>
    </row>
    <row r="40" spans="1:45" ht="14.25" x14ac:dyDescent="0.2">
      <c r="A40" s="241"/>
      <c r="B40" s="241"/>
      <c r="C40" s="241"/>
      <c r="D40" s="242"/>
      <c r="E40" s="229"/>
      <c r="F40" s="241"/>
      <c r="G40" s="229"/>
      <c r="H40" s="229"/>
      <c r="I40" s="229"/>
      <c r="J40" s="230"/>
      <c r="K40" s="231"/>
      <c r="AN40" s="96"/>
      <c r="AO40" s="82"/>
      <c r="AP40" s="83"/>
      <c r="AQ40" s="83"/>
      <c r="AR40" s="83"/>
      <c r="AS40" s="96"/>
    </row>
    <row r="41" spans="1:45" ht="15.75" customHeight="1" x14ac:dyDescent="0.2">
      <c r="A41" s="4" t="s">
        <v>212</v>
      </c>
      <c r="B41" s="6" t="s">
        <v>213</v>
      </c>
      <c r="C41" s="6" t="s">
        <v>214</v>
      </c>
      <c r="D41" s="6" t="s">
        <v>215</v>
      </c>
      <c r="E41" s="6" t="s">
        <v>178</v>
      </c>
      <c r="F41" s="7">
        <v>100000</v>
      </c>
      <c r="G41" s="8">
        <v>1</v>
      </c>
      <c r="H41" s="6">
        <v>0.6</v>
      </c>
      <c r="I41" s="7">
        <f t="shared" ref="I41:I43" si="0">F41*G41</f>
        <v>100000</v>
      </c>
      <c r="J41" s="10"/>
      <c r="K41" s="6"/>
      <c r="AN41" s="96"/>
      <c r="AO41" s="82"/>
      <c r="AP41" s="83"/>
      <c r="AQ41" s="83"/>
      <c r="AR41" s="83"/>
      <c r="AS41" s="96"/>
    </row>
    <row r="42" spans="1:45" ht="15.75" customHeight="1" x14ac:dyDescent="0.2">
      <c r="A42" s="4" t="s">
        <v>212</v>
      </c>
      <c r="B42" s="6" t="s">
        <v>216</v>
      </c>
      <c r="C42" s="6" t="s">
        <v>134</v>
      </c>
      <c r="D42" s="6" t="s">
        <v>217</v>
      </c>
      <c r="E42" s="6" t="s">
        <v>187</v>
      </c>
      <c r="F42" s="7">
        <v>100000</v>
      </c>
      <c r="G42" s="8">
        <v>1</v>
      </c>
      <c r="H42" s="6">
        <v>1</v>
      </c>
      <c r="I42" s="7">
        <f t="shared" si="0"/>
        <v>100000</v>
      </c>
      <c r="J42" s="10"/>
      <c r="K42" s="6"/>
      <c r="AN42" s="96"/>
      <c r="AO42" s="82"/>
      <c r="AP42" s="83"/>
      <c r="AQ42" s="83"/>
      <c r="AR42" s="83"/>
      <c r="AS42" s="96"/>
    </row>
    <row r="43" spans="1:45" ht="15.75" customHeight="1" x14ac:dyDescent="0.2">
      <c r="A43" s="4" t="s">
        <v>212</v>
      </c>
      <c r="B43" s="5" t="s">
        <v>218</v>
      </c>
      <c r="C43" s="6" t="s">
        <v>214</v>
      </c>
      <c r="D43" s="6" t="s">
        <v>217</v>
      </c>
      <c r="E43" s="6" t="s">
        <v>219</v>
      </c>
      <c r="F43" s="7">
        <v>100000</v>
      </c>
      <c r="G43" s="8">
        <v>0</v>
      </c>
      <c r="H43" s="9">
        <v>1</v>
      </c>
      <c r="I43" s="7">
        <f t="shared" si="0"/>
        <v>0</v>
      </c>
      <c r="J43" s="10"/>
      <c r="K43" s="6"/>
      <c r="AN43" s="96"/>
      <c r="AO43" s="82"/>
      <c r="AP43" s="83"/>
      <c r="AQ43" s="83"/>
      <c r="AR43" s="83"/>
      <c r="AS43" s="96"/>
    </row>
    <row r="44" spans="1:45" ht="42.75" x14ac:dyDescent="0.2">
      <c r="A44" s="4" t="s">
        <v>212</v>
      </c>
      <c r="B44" s="5" t="s">
        <v>220</v>
      </c>
      <c r="C44" s="6" t="s">
        <v>214</v>
      </c>
      <c r="D44" s="6" t="s">
        <v>217</v>
      </c>
      <c r="E44" s="6" t="s">
        <v>180</v>
      </c>
      <c r="F44" s="7">
        <v>100000</v>
      </c>
      <c r="G44" s="8">
        <v>0.2</v>
      </c>
      <c r="H44" s="9">
        <v>1</v>
      </c>
      <c r="I44" s="7">
        <f>F44*G44</f>
        <v>20000</v>
      </c>
      <c r="J44" s="127" t="s">
        <v>221</v>
      </c>
      <c r="K44" s="6"/>
      <c r="AN44" s="96"/>
      <c r="AO44" s="82"/>
      <c r="AP44" s="83"/>
      <c r="AQ44" s="83"/>
      <c r="AR44" s="83"/>
      <c r="AS44" s="96"/>
    </row>
    <row r="45" spans="1:45" ht="15" x14ac:dyDescent="0.2">
      <c r="A45" s="62"/>
      <c r="B45" s="59"/>
      <c r="C45" s="59"/>
      <c r="D45" s="128"/>
      <c r="E45" s="128" t="s">
        <v>107</v>
      </c>
      <c r="F45" s="129">
        <f>SUM(F41:F44)</f>
        <v>400000</v>
      </c>
      <c r="G45" s="130"/>
      <c r="H45" s="59">
        <f>SUM(H41:H44)</f>
        <v>3.6</v>
      </c>
      <c r="I45" s="131">
        <f>SUM(I41:I44)</f>
        <v>220000</v>
      </c>
      <c r="J45" s="132"/>
      <c r="K45" s="133"/>
      <c r="AN45" s="96"/>
      <c r="AO45" s="82"/>
      <c r="AP45" s="83"/>
      <c r="AQ45" s="83"/>
      <c r="AR45" s="83"/>
      <c r="AS45" s="96"/>
    </row>
    <row r="46" spans="1:45" ht="14.25" x14ac:dyDescent="0.2">
      <c r="A46" s="134"/>
      <c r="B46" s="134"/>
      <c r="C46" s="134"/>
      <c r="D46" s="134"/>
      <c r="E46" s="134"/>
      <c r="F46" s="134"/>
      <c r="G46" s="134"/>
      <c r="H46" s="134"/>
      <c r="I46" s="134"/>
      <c r="J46" s="134"/>
      <c r="K46" s="134"/>
      <c r="AN46" s="96"/>
      <c r="AO46" s="82"/>
      <c r="AP46" s="83"/>
      <c r="AQ46" s="83"/>
      <c r="AR46" s="83"/>
      <c r="AS46" s="96"/>
    </row>
    <row r="47" spans="1:45" ht="15" x14ac:dyDescent="0.2">
      <c r="A47" s="224" t="s">
        <v>222</v>
      </c>
      <c r="B47" s="224"/>
      <c r="C47" s="224"/>
      <c r="D47" s="224"/>
      <c r="E47" s="224"/>
      <c r="F47" s="224"/>
      <c r="G47" s="135"/>
      <c r="H47" s="135"/>
      <c r="I47" s="135"/>
      <c r="J47" s="135"/>
      <c r="K47" s="135"/>
      <c r="AN47" s="96"/>
      <c r="AO47" s="82"/>
      <c r="AP47" s="83"/>
      <c r="AQ47" s="83"/>
      <c r="AR47" s="83"/>
      <c r="AS47" s="96"/>
    </row>
    <row r="48" spans="1:45" ht="14.25" x14ac:dyDescent="0.2">
      <c r="A48" s="226" t="s">
        <v>223</v>
      </c>
      <c r="B48" s="226"/>
      <c r="C48" s="226"/>
      <c r="D48" s="226"/>
      <c r="E48" s="226"/>
      <c r="F48" s="226"/>
      <c r="G48" s="136"/>
      <c r="H48" s="136"/>
      <c r="I48" s="136"/>
      <c r="J48" s="136"/>
      <c r="K48" s="136"/>
      <c r="AN48" s="96"/>
      <c r="AO48" s="82"/>
      <c r="AP48" s="83"/>
      <c r="AQ48" s="83"/>
      <c r="AR48" s="83"/>
      <c r="AS48" s="96"/>
    </row>
    <row r="49" spans="1:45" ht="14.25" x14ac:dyDescent="0.2">
      <c r="A49" s="226"/>
      <c r="B49" s="226"/>
      <c r="C49" s="226"/>
      <c r="D49" s="226"/>
      <c r="E49" s="226"/>
      <c r="F49" s="226"/>
      <c r="G49" s="136"/>
      <c r="H49" s="136"/>
      <c r="I49" s="136"/>
      <c r="J49" s="136"/>
      <c r="K49" s="136"/>
      <c r="AN49" s="96"/>
      <c r="AO49" s="82"/>
      <c r="AP49" s="83"/>
      <c r="AQ49" s="83"/>
      <c r="AR49" s="83"/>
      <c r="AS49" s="96"/>
    </row>
    <row r="50" spans="1:45" ht="14.25" x14ac:dyDescent="0.2">
      <c r="A50" s="226"/>
      <c r="B50" s="226"/>
      <c r="C50" s="226"/>
      <c r="D50" s="226"/>
      <c r="E50" s="226"/>
      <c r="F50" s="226"/>
      <c r="G50" s="136"/>
      <c r="H50" s="136"/>
      <c r="I50" s="136"/>
      <c r="J50" s="136"/>
      <c r="K50" s="136"/>
      <c r="AN50" s="96"/>
      <c r="AO50" s="82"/>
      <c r="AP50" s="83"/>
      <c r="AQ50" s="83"/>
      <c r="AR50" s="83"/>
      <c r="AS50" s="96"/>
    </row>
    <row r="51" spans="1:45" ht="14.25" x14ac:dyDescent="0.2">
      <c r="A51" s="226"/>
      <c r="B51" s="226"/>
      <c r="C51" s="226"/>
      <c r="D51" s="226"/>
      <c r="E51" s="226"/>
      <c r="F51" s="226"/>
      <c r="G51" s="136"/>
      <c r="H51" s="136"/>
      <c r="I51" s="136"/>
      <c r="J51" s="136"/>
      <c r="K51" s="136"/>
      <c r="AN51" s="96"/>
      <c r="AO51" s="82"/>
      <c r="AP51" s="83"/>
      <c r="AQ51" s="83"/>
      <c r="AR51" s="83"/>
      <c r="AS51" s="96"/>
    </row>
    <row r="52" spans="1:45" ht="14.25" x14ac:dyDescent="0.2">
      <c r="A52" s="134"/>
      <c r="B52" s="134"/>
      <c r="C52" s="134"/>
      <c r="D52" s="134"/>
      <c r="E52" s="134"/>
      <c r="F52" s="134"/>
      <c r="G52" s="134"/>
      <c r="H52" s="134"/>
      <c r="I52" s="134"/>
      <c r="J52" s="134"/>
      <c r="K52" s="134"/>
      <c r="AN52" s="96"/>
      <c r="AO52" s="82"/>
      <c r="AP52" s="83"/>
      <c r="AQ52" s="83"/>
      <c r="AR52" s="83"/>
      <c r="AS52" s="96"/>
    </row>
    <row r="53" spans="1:45" ht="21" customHeight="1" x14ac:dyDescent="0.2">
      <c r="A53" s="235" t="s">
        <v>202</v>
      </c>
      <c r="B53" s="235" t="s">
        <v>224</v>
      </c>
      <c r="C53" s="241" t="s">
        <v>204</v>
      </c>
      <c r="D53" s="243" t="s">
        <v>225</v>
      </c>
      <c r="E53" s="243" t="s">
        <v>226</v>
      </c>
      <c r="F53" s="235" t="s">
        <v>207</v>
      </c>
      <c r="G53" s="232" t="s">
        <v>227</v>
      </c>
      <c r="H53" s="229" t="s">
        <v>228</v>
      </c>
      <c r="I53" s="229" t="s">
        <v>210</v>
      </c>
      <c r="J53" s="235" t="s">
        <v>211</v>
      </c>
      <c r="K53" s="238" t="s">
        <v>90</v>
      </c>
    </row>
    <row r="54" spans="1:45" ht="15.75" customHeight="1" x14ac:dyDescent="0.2">
      <c r="A54" s="236"/>
      <c r="B54" s="236"/>
      <c r="C54" s="241"/>
      <c r="D54" s="244"/>
      <c r="E54" s="244"/>
      <c r="F54" s="236"/>
      <c r="G54" s="233"/>
      <c r="H54" s="229"/>
      <c r="I54" s="229"/>
      <c r="J54" s="236"/>
      <c r="K54" s="239"/>
    </row>
    <row r="55" spans="1:45" ht="15.75" customHeight="1" x14ac:dyDescent="0.2">
      <c r="A55" s="236"/>
      <c r="B55" s="236"/>
      <c r="C55" s="241"/>
      <c r="D55" s="244"/>
      <c r="E55" s="244"/>
      <c r="F55" s="236"/>
      <c r="G55" s="233"/>
      <c r="H55" s="229"/>
      <c r="I55" s="229"/>
      <c r="J55" s="236"/>
      <c r="K55" s="239"/>
    </row>
    <row r="56" spans="1:45" ht="15.75" customHeight="1" x14ac:dyDescent="0.2">
      <c r="A56" s="236"/>
      <c r="B56" s="236"/>
      <c r="C56" s="241"/>
      <c r="D56" s="244"/>
      <c r="E56" s="244"/>
      <c r="F56" s="236"/>
      <c r="G56" s="233"/>
      <c r="H56" s="229"/>
      <c r="I56" s="229"/>
      <c r="J56" s="236"/>
      <c r="K56" s="239"/>
    </row>
    <row r="57" spans="1:45" ht="15.75" customHeight="1" x14ac:dyDescent="0.2">
      <c r="A57" s="237"/>
      <c r="B57" s="237"/>
      <c r="C57" s="241"/>
      <c r="D57" s="245"/>
      <c r="E57" s="245"/>
      <c r="F57" s="237"/>
      <c r="G57" s="234"/>
      <c r="H57" s="229"/>
      <c r="I57" s="229"/>
      <c r="J57" s="237"/>
      <c r="K57" s="240"/>
    </row>
    <row r="58" spans="1:45" ht="14.25" x14ac:dyDescent="0.2">
      <c r="A58" s="4" t="s">
        <v>212</v>
      </c>
      <c r="B58" s="42" t="s">
        <v>229</v>
      </c>
      <c r="C58" s="6" t="s">
        <v>134</v>
      </c>
      <c r="D58" s="6" t="s">
        <v>217</v>
      </c>
      <c r="E58" s="6" t="s">
        <v>181</v>
      </c>
      <c r="F58" s="43">
        <v>100000</v>
      </c>
      <c r="G58" s="44">
        <v>1</v>
      </c>
      <c r="H58" s="50">
        <v>0.8</v>
      </c>
      <c r="I58" s="43">
        <v>100000</v>
      </c>
      <c r="J58" s="42" t="s">
        <v>230</v>
      </c>
      <c r="K58" s="16"/>
    </row>
    <row r="59" spans="1:45" ht="14.25" x14ac:dyDescent="0.2">
      <c r="A59" s="4" t="s">
        <v>212</v>
      </c>
      <c r="B59" s="42" t="s">
        <v>231</v>
      </c>
      <c r="C59" s="6" t="s">
        <v>135</v>
      </c>
      <c r="D59" s="6" t="s">
        <v>215</v>
      </c>
      <c r="E59" s="6" t="s">
        <v>181</v>
      </c>
      <c r="F59" s="43">
        <v>100000</v>
      </c>
      <c r="G59" s="44">
        <v>1</v>
      </c>
      <c r="H59" s="50">
        <v>0.8</v>
      </c>
      <c r="I59" s="43">
        <v>100000</v>
      </c>
      <c r="J59" s="42" t="s">
        <v>230</v>
      </c>
      <c r="K59" s="16"/>
    </row>
    <row r="60" spans="1:45" ht="15" x14ac:dyDescent="0.2">
      <c r="A60" s="45"/>
      <c r="B60" s="45"/>
      <c r="C60" s="45"/>
      <c r="D60" s="45"/>
      <c r="E60" s="128" t="s">
        <v>107</v>
      </c>
      <c r="F60" s="46">
        <f>SUM(F58:F59)</f>
        <v>200000</v>
      </c>
      <c r="G60" s="45"/>
      <c r="H60" s="59">
        <f>SUM(H58:H59)</f>
        <v>1.6</v>
      </c>
      <c r="I60" s="46">
        <f>SUM(I58:I59)</f>
        <v>200000</v>
      </c>
      <c r="J60" s="45"/>
      <c r="K60" s="45"/>
    </row>
    <row r="61" spans="1:45" ht="14.25" x14ac:dyDescent="0.2"/>
    <row r="62" spans="1:45" ht="15" x14ac:dyDescent="0.2">
      <c r="A62" s="224" t="s">
        <v>232</v>
      </c>
      <c r="B62" s="224"/>
      <c r="C62" s="224"/>
      <c r="D62" s="224"/>
      <c r="E62" s="224"/>
      <c r="F62" s="224"/>
      <c r="G62" s="78"/>
      <c r="H62" s="78"/>
      <c r="I62" s="78"/>
      <c r="J62" s="78"/>
      <c r="K62" s="78"/>
    </row>
    <row r="63" spans="1:45" ht="15" customHeight="1" x14ac:dyDescent="0.2">
      <c r="A63" s="226" t="s">
        <v>233</v>
      </c>
      <c r="B63" s="226"/>
      <c r="C63" s="226"/>
      <c r="D63" s="226"/>
      <c r="E63" s="226"/>
      <c r="F63" s="226"/>
      <c r="G63" s="79"/>
      <c r="H63" s="79"/>
      <c r="I63" s="79"/>
      <c r="J63" s="79"/>
      <c r="K63" s="79"/>
    </row>
    <row r="64" spans="1:45" ht="14.25" x14ac:dyDescent="0.2">
      <c r="A64" s="226"/>
      <c r="B64" s="226"/>
      <c r="C64" s="226"/>
      <c r="D64" s="226"/>
      <c r="E64" s="226"/>
      <c r="F64" s="226"/>
      <c r="G64" s="79"/>
      <c r="H64" s="79"/>
      <c r="I64" s="79"/>
      <c r="J64" s="79"/>
      <c r="K64" s="79"/>
    </row>
    <row r="65" spans="1:11" ht="14.25" x14ac:dyDescent="0.2">
      <c r="B65" s="15"/>
      <c r="C65" s="15"/>
      <c r="D65" s="137"/>
      <c r="E65" s="137"/>
      <c r="F65" s="107"/>
      <c r="G65" s="15"/>
      <c r="H65" s="15"/>
    </row>
    <row r="66" spans="1:11" ht="15" x14ac:dyDescent="0.2">
      <c r="A66" s="138" t="s">
        <v>202</v>
      </c>
      <c r="B66" s="139" t="s">
        <v>203</v>
      </c>
      <c r="C66" s="139" t="s">
        <v>234</v>
      </c>
      <c r="D66" s="139" t="s">
        <v>235</v>
      </c>
      <c r="E66" s="139" t="s">
        <v>236</v>
      </c>
      <c r="F66" s="139" t="s">
        <v>237</v>
      </c>
      <c r="G66" s="140" t="s">
        <v>238</v>
      </c>
      <c r="H66" s="141" t="s">
        <v>239</v>
      </c>
      <c r="I66" s="141" t="s">
        <v>240</v>
      </c>
      <c r="J66" s="75" t="s">
        <v>211</v>
      </c>
      <c r="K66" s="75" t="s">
        <v>90</v>
      </c>
    </row>
    <row r="67" spans="1:11" ht="15" customHeight="1" x14ac:dyDescent="0.2">
      <c r="A67" s="4" t="s">
        <v>212</v>
      </c>
      <c r="B67" s="6" t="s">
        <v>213</v>
      </c>
      <c r="C67" s="6" t="s">
        <v>214</v>
      </c>
      <c r="D67" s="6" t="s">
        <v>215</v>
      </c>
      <c r="E67" s="6" t="s">
        <v>178</v>
      </c>
      <c r="F67" s="7">
        <v>8000</v>
      </c>
      <c r="G67" s="8">
        <v>1</v>
      </c>
      <c r="H67" s="6">
        <v>0.6</v>
      </c>
      <c r="I67" s="7">
        <f>F67*G67</f>
        <v>8000</v>
      </c>
      <c r="J67" s="10"/>
      <c r="K67" s="6"/>
    </row>
    <row r="68" spans="1:11" ht="15" customHeight="1" x14ac:dyDescent="0.2">
      <c r="A68" s="4" t="s">
        <v>212</v>
      </c>
      <c r="B68" s="6" t="s">
        <v>216</v>
      </c>
      <c r="C68" s="6" t="s">
        <v>134</v>
      </c>
      <c r="D68" s="6" t="s">
        <v>217</v>
      </c>
      <c r="E68" s="6" t="s">
        <v>187</v>
      </c>
      <c r="F68" s="7">
        <v>8000</v>
      </c>
      <c r="G68" s="8">
        <v>1</v>
      </c>
      <c r="H68" s="6">
        <v>1</v>
      </c>
      <c r="I68" s="7">
        <f t="shared" ref="I68:I70" si="1">F68*G68</f>
        <v>8000</v>
      </c>
      <c r="J68" s="10"/>
      <c r="K68" s="6"/>
    </row>
    <row r="69" spans="1:11" ht="15" customHeight="1" x14ac:dyDescent="0.2">
      <c r="A69" s="4" t="s">
        <v>212</v>
      </c>
      <c r="B69" s="5" t="s">
        <v>218</v>
      </c>
      <c r="C69" s="6" t="s">
        <v>214</v>
      </c>
      <c r="D69" s="6" t="s">
        <v>217</v>
      </c>
      <c r="E69" s="6" t="s">
        <v>219</v>
      </c>
      <c r="F69" s="7">
        <v>8000</v>
      </c>
      <c r="G69" s="8">
        <v>0</v>
      </c>
      <c r="H69" s="9">
        <v>1</v>
      </c>
      <c r="I69" s="7">
        <f t="shared" si="1"/>
        <v>0</v>
      </c>
      <c r="J69" s="10"/>
      <c r="K69" s="6"/>
    </row>
    <row r="70" spans="1:11" ht="15" customHeight="1" x14ac:dyDescent="0.2">
      <c r="A70" s="4" t="s">
        <v>212</v>
      </c>
      <c r="B70" s="5" t="s">
        <v>220</v>
      </c>
      <c r="C70" s="6" t="s">
        <v>214</v>
      </c>
      <c r="D70" s="6" t="s">
        <v>217</v>
      </c>
      <c r="E70" s="6" t="s">
        <v>180</v>
      </c>
      <c r="F70" s="7">
        <v>8000</v>
      </c>
      <c r="G70" s="48">
        <v>0.2</v>
      </c>
      <c r="H70" s="6">
        <v>1</v>
      </c>
      <c r="I70" s="49">
        <f t="shared" si="1"/>
        <v>1600</v>
      </c>
      <c r="J70" s="127"/>
      <c r="K70" s="6"/>
    </row>
    <row r="71" spans="1:11" ht="15" customHeight="1" x14ac:dyDescent="0.2">
      <c r="A71" s="45"/>
      <c r="B71" s="45"/>
      <c r="C71" s="45"/>
      <c r="D71" s="45"/>
      <c r="E71" s="128" t="s">
        <v>107</v>
      </c>
      <c r="F71" s="46">
        <f>SUM(F67:F70)</f>
        <v>32000</v>
      </c>
      <c r="G71" s="45"/>
      <c r="H71" s="59">
        <f>SUM(H67:H70)</f>
        <v>3.6</v>
      </c>
      <c r="I71" s="46">
        <f>SUM(I67:I70)</f>
        <v>17600</v>
      </c>
      <c r="J71" s="45"/>
      <c r="K71" s="45"/>
    </row>
    <row r="72" spans="1:11" ht="14.25" x14ac:dyDescent="0.2">
      <c r="B72" s="15"/>
      <c r="C72" s="15"/>
      <c r="D72" s="142"/>
      <c r="E72" s="143"/>
      <c r="F72" s="144"/>
      <c r="G72" s="15"/>
    </row>
    <row r="73" spans="1:11" ht="15" x14ac:dyDescent="0.2">
      <c r="A73" s="224" t="s">
        <v>241</v>
      </c>
      <c r="B73" s="224"/>
      <c r="C73" s="224"/>
      <c r="D73" s="224"/>
      <c r="E73" s="224"/>
      <c r="F73" s="224"/>
      <c r="G73" s="145"/>
      <c r="H73" s="78"/>
      <c r="I73" s="78"/>
      <c r="J73" s="78"/>
      <c r="K73" s="78"/>
    </row>
    <row r="74" spans="1:11" ht="14.25" x14ac:dyDescent="0.2">
      <c r="A74" s="226" t="s">
        <v>242</v>
      </c>
      <c r="B74" s="226"/>
      <c r="C74" s="226"/>
      <c r="D74" s="226"/>
      <c r="E74" s="226"/>
      <c r="F74" s="226"/>
      <c r="G74" s="116"/>
      <c r="H74" s="79"/>
      <c r="I74" s="79"/>
      <c r="J74" s="79"/>
      <c r="K74" s="79"/>
    </row>
    <row r="75" spans="1:11" ht="14.25" x14ac:dyDescent="0.2">
      <c r="A75" s="226"/>
      <c r="B75" s="226"/>
      <c r="C75" s="226"/>
      <c r="D75" s="226"/>
      <c r="E75" s="226"/>
      <c r="F75" s="226"/>
      <c r="G75" s="116"/>
      <c r="H75" s="79"/>
      <c r="I75" s="79"/>
      <c r="J75" s="79"/>
      <c r="K75" s="79"/>
    </row>
    <row r="76" spans="1:11" ht="14.25" x14ac:dyDescent="0.2">
      <c r="B76" s="15"/>
      <c r="C76" s="15"/>
      <c r="D76" s="142"/>
      <c r="E76" s="143"/>
      <c r="F76" s="144"/>
      <c r="G76" s="15"/>
    </row>
    <row r="77" spans="1:11" ht="15" x14ac:dyDescent="0.2">
      <c r="A77" s="138" t="s">
        <v>202</v>
      </c>
      <c r="B77" s="139" t="s">
        <v>203</v>
      </c>
      <c r="C77" s="139" t="s">
        <v>234</v>
      </c>
      <c r="D77" s="139" t="s">
        <v>235</v>
      </c>
      <c r="E77" s="139" t="s">
        <v>236</v>
      </c>
      <c r="F77" s="139" t="s">
        <v>237</v>
      </c>
      <c r="G77" s="140" t="s">
        <v>238</v>
      </c>
      <c r="H77" s="141" t="s">
        <v>239</v>
      </c>
      <c r="I77" s="141" t="s">
        <v>240</v>
      </c>
      <c r="J77" s="75" t="s">
        <v>211</v>
      </c>
      <c r="K77" s="75" t="s">
        <v>90</v>
      </c>
    </row>
    <row r="78" spans="1:11" ht="14.25" x14ac:dyDescent="0.2">
      <c r="A78" s="4" t="s">
        <v>212</v>
      </c>
      <c r="B78" s="6" t="s">
        <v>213</v>
      </c>
      <c r="C78" s="6" t="s">
        <v>214</v>
      </c>
      <c r="D78" s="6" t="s">
        <v>215</v>
      </c>
      <c r="E78" s="6" t="s">
        <v>178</v>
      </c>
      <c r="F78" s="7">
        <v>3000</v>
      </c>
      <c r="G78" s="8">
        <v>1</v>
      </c>
      <c r="H78" s="6">
        <v>0.6</v>
      </c>
      <c r="I78" s="7">
        <f>F78*G78</f>
        <v>3000</v>
      </c>
      <c r="J78" s="10"/>
      <c r="K78" s="6"/>
    </row>
    <row r="79" spans="1:11" ht="14.25" x14ac:dyDescent="0.2">
      <c r="A79" s="4" t="s">
        <v>212</v>
      </c>
      <c r="B79" s="6" t="s">
        <v>216</v>
      </c>
      <c r="C79" s="6" t="s">
        <v>134</v>
      </c>
      <c r="D79" s="6" t="s">
        <v>217</v>
      </c>
      <c r="E79" s="6" t="s">
        <v>187</v>
      </c>
      <c r="F79" s="7">
        <v>3000</v>
      </c>
      <c r="G79" s="8">
        <v>1</v>
      </c>
      <c r="H79" s="6">
        <v>1</v>
      </c>
      <c r="I79" s="7">
        <f t="shared" ref="I79:I81" si="2">F79*G79</f>
        <v>3000</v>
      </c>
      <c r="J79" s="10"/>
      <c r="K79" s="6"/>
    </row>
    <row r="80" spans="1:11" ht="14.25" x14ac:dyDescent="0.2">
      <c r="A80" s="4" t="s">
        <v>212</v>
      </c>
      <c r="B80" s="5" t="s">
        <v>218</v>
      </c>
      <c r="C80" s="6" t="s">
        <v>214</v>
      </c>
      <c r="D80" s="6" t="s">
        <v>217</v>
      </c>
      <c r="E80" s="6" t="s">
        <v>219</v>
      </c>
      <c r="F80" s="7">
        <v>3000</v>
      </c>
      <c r="G80" s="8">
        <v>0</v>
      </c>
      <c r="H80" s="9">
        <v>1</v>
      </c>
      <c r="I80" s="7">
        <f t="shared" si="2"/>
        <v>0</v>
      </c>
      <c r="J80" s="10"/>
      <c r="K80" s="6"/>
    </row>
    <row r="81" spans="1:11" ht="14.25" x14ac:dyDescent="0.2">
      <c r="A81" s="4" t="s">
        <v>212</v>
      </c>
      <c r="B81" s="5" t="s">
        <v>220</v>
      </c>
      <c r="C81" s="6" t="s">
        <v>214</v>
      </c>
      <c r="D81" s="6" t="s">
        <v>217</v>
      </c>
      <c r="E81" s="6" t="s">
        <v>180</v>
      </c>
      <c r="F81" s="7">
        <v>3000</v>
      </c>
      <c r="G81" s="48">
        <v>0.2</v>
      </c>
      <c r="H81" s="6">
        <v>1</v>
      </c>
      <c r="I81" s="49">
        <f t="shared" si="2"/>
        <v>600</v>
      </c>
      <c r="J81" s="127"/>
      <c r="K81" s="6"/>
    </row>
    <row r="82" spans="1:11" ht="15" x14ac:dyDescent="0.2">
      <c r="A82" s="45"/>
      <c r="B82" s="45"/>
      <c r="C82" s="45"/>
      <c r="D82" s="45"/>
      <c r="E82" s="128" t="s">
        <v>107</v>
      </c>
      <c r="F82" s="46">
        <f>SUM(F78:F81)</f>
        <v>12000</v>
      </c>
      <c r="G82" s="45"/>
      <c r="H82" s="59">
        <f>SUM(H78:H81)</f>
        <v>3.6</v>
      </c>
      <c r="I82" s="46">
        <f>SUM(I78:I81)</f>
        <v>6600</v>
      </c>
      <c r="J82" s="45"/>
      <c r="K82" s="45"/>
    </row>
    <row r="83" spans="1:11" ht="14.25" x14ac:dyDescent="0.2">
      <c r="D83" s="146"/>
      <c r="E83" s="107"/>
    </row>
    <row r="84" spans="1:11" ht="15" x14ac:dyDescent="0.2">
      <c r="A84" s="224" t="s">
        <v>243</v>
      </c>
      <c r="B84" s="224"/>
      <c r="C84" s="224"/>
      <c r="D84" s="224"/>
      <c r="E84" s="224"/>
      <c r="F84" s="224"/>
      <c r="G84" s="78"/>
      <c r="H84" s="78"/>
      <c r="I84" s="78"/>
      <c r="J84" s="78"/>
      <c r="K84" s="78"/>
    </row>
    <row r="85" spans="1:11" ht="14.25" x14ac:dyDescent="0.2">
      <c r="A85" s="226" t="s">
        <v>244</v>
      </c>
      <c r="B85" s="226"/>
      <c r="C85" s="226"/>
      <c r="D85" s="226"/>
      <c r="E85" s="226"/>
      <c r="F85" s="226"/>
      <c r="G85" s="79"/>
      <c r="H85" s="79"/>
      <c r="I85" s="79"/>
      <c r="J85" s="79"/>
      <c r="K85" s="79"/>
    </row>
    <row r="86" spans="1:11" ht="14.25" x14ac:dyDescent="0.2">
      <c r="A86" s="226"/>
      <c r="B86" s="226"/>
      <c r="C86" s="226"/>
      <c r="D86" s="226"/>
      <c r="E86" s="226"/>
      <c r="F86" s="226"/>
      <c r="G86" s="79"/>
      <c r="H86" s="79"/>
      <c r="I86" s="79"/>
      <c r="J86" s="79"/>
      <c r="K86" s="79"/>
    </row>
    <row r="88" spans="1:11" ht="15" x14ac:dyDescent="0.2">
      <c r="A88" s="138" t="s">
        <v>202</v>
      </c>
      <c r="B88" s="139" t="s">
        <v>203</v>
      </c>
      <c r="C88" s="139" t="s">
        <v>234</v>
      </c>
      <c r="D88" s="139" t="s">
        <v>235</v>
      </c>
      <c r="E88" s="139" t="s">
        <v>236</v>
      </c>
      <c r="F88" s="139" t="s">
        <v>237</v>
      </c>
      <c r="G88" s="140" t="s">
        <v>238</v>
      </c>
      <c r="H88" s="141" t="s">
        <v>239</v>
      </c>
      <c r="I88" s="141" t="s">
        <v>240</v>
      </c>
      <c r="J88" s="75" t="s">
        <v>211</v>
      </c>
      <c r="K88" s="75" t="s">
        <v>90</v>
      </c>
    </row>
    <row r="89" spans="1:11" ht="14.25" x14ac:dyDescent="0.2">
      <c r="A89" s="4" t="s">
        <v>212</v>
      </c>
      <c r="B89" s="6" t="s">
        <v>213</v>
      </c>
      <c r="C89" s="6" t="s">
        <v>214</v>
      </c>
      <c r="D89" s="6" t="s">
        <v>215</v>
      </c>
      <c r="E89" s="6" t="s">
        <v>178</v>
      </c>
      <c r="F89" s="7">
        <v>5000</v>
      </c>
      <c r="G89" s="8">
        <v>1</v>
      </c>
      <c r="H89" s="6">
        <v>0.6</v>
      </c>
      <c r="I89" s="7">
        <f>F89*G89</f>
        <v>5000</v>
      </c>
      <c r="J89" s="10"/>
      <c r="K89" s="6"/>
    </row>
    <row r="90" spans="1:11" ht="14.25" x14ac:dyDescent="0.2">
      <c r="A90" s="4" t="s">
        <v>212</v>
      </c>
      <c r="B90" s="6" t="s">
        <v>216</v>
      </c>
      <c r="C90" s="6" t="s">
        <v>134</v>
      </c>
      <c r="D90" s="6" t="s">
        <v>217</v>
      </c>
      <c r="E90" s="6" t="s">
        <v>187</v>
      </c>
      <c r="F90" s="7">
        <v>8000</v>
      </c>
      <c r="G90" s="8">
        <v>1</v>
      </c>
      <c r="H90" s="6">
        <v>1</v>
      </c>
      <c r="I90" s="7">
        <f t="shared" ref="I90:I92" si="3">F90*G90</f>
        <v>8000</v>
      </c>
      <c r="J90" s="10"/>
      <c r="K90" s="6"/>
    </row>
    <row r="91" spans="1:11" ht="14.25" x14ac:dyDescent="0.2">
      <c r="A91" s="4" t="s">
        <v>212</v>
      </c>
      <c r="B91" s="5" t="s">
        <v>218</v>
      </c>
      <c r="C91" s="6" t="s">
        <v>214</v>
      </c>
      <c r="D91" s="6" t="s">
        <v>217</v>
      </c>
      <c r="E91" s="6" t="s">
        <v>219</v>
      </c>
      <c r="F91" s="7">
        <v>5000</v>
      </c>
      <c r="G91" s="8">
        <v>0</v>
      </c>
      <c r="H91" s="9">
        <v>1</v>
      </c>
      <c r="I91" s="7">
        <f t="shared" si="3"/>
        <v>0</v>
      </c>
      <c r="J91" s="10"/>
      <c r="K91" s="6"/>
    </row>
    <row r="92" spans="1:11" ht="14.25" x14ac:dyDescent="0.2">
      <c r="A92" s="4" t="s">
        <v>212</v>
      </c>
      <c r="B92" s="5" t="s">
        <v>220</v>
      </c>
      <c r="C92" s="6" t="s">
        <v>214</v>
      </c>
      <c r="D92" s="6" t="s">
        <v>217</v>
      </c>
      <c r="E92" s="6" t="s">
        <v>180</v>
      </c>
      <c r="F92" s="7">
        <v>5000</v>
      </c>
      <c r="G92" s="48">
        <v>0.2</v>
      </c>
      <c r="H92" s="6">
        <v>1</v>
      </c>
      <c r="I92" s="49">
        <f t="shared" si="3"/>
        <v>1000</v>
      </c>
      <c r="J92" s="127"/>
      <c r="K92" s="6"/>
    </row>
    <row r="93" spans="1:11" ht="15" x14ac:dyDescent="0.2">
      <c r="A93" s="45"/>
      <c r="B93" s="45"/>
      <c r="C93" s="45"/>
      <c r="D93" s="45"/>
      <c r="E93" s="128" t="s">
        <v>107</v>
      </c>
      <c r="F93" s="46">
        <f>SUM(F89:F92)</f>
        <v>23000</v>
      </c>
      <c r="G93" s="45"/>
      <c r="H93" s="59">
        <f>SUM(H89:H92)</f>
        <v>3.6</v>
      </c>
      <c r="I93" s="46">
        <f>SUM(I89:I92)</f>
        <v>14000</v>
      </c>
      <c r="J93" s="45"/>
      <c r="K93" s="45"/>
    </row>
    <row r="94" spans="1:11" ht="14.25" x14ac:dyDescent="0.2">
      <c r="D94" s="146"/>
      <c r="E94" s="107"/>
    </row>
    <row r="95" spans="1:11" ht="15" x14ac:dyDescent="0.2">
      <c r="A95" s="224" t="s">
        <v>245</v>
      </c>
      <c r="B95" s="224"/>
      <c r="C95" s="224"/>
      <c r="D95" s="224"/>
      <c r="E95" s="224"/>
      <c r="F95" s="224"/>
      <c r="G95" s="78"/>
      <c r="H95" s="78"/>
      <c r="I95" s="78"/>
      <c r="J95" s="78"/>
      <c r="K95" s="78"/>
    </row>
    <row r="96" spans="1:11" ht="14.25" customHeight="1" x14ac:dyDescent="0.2">
      <c r="A96" s="226" t="s">
        <v>246</v>
      </c>
      <c r="B96" s="226"/>
      <c r="C96" s="226"/>
      <c r="D96" s="226"/>
      <c r="E96" s="226"/>
      <c r="F96" s="226"/>
      <c r="G96" s="79"/>
      <c r="H96" s="79"/>
      <c r="I96" s="79"/>
      <c r="J96" s="79"/>
      <c r="K96" s="79"/>
    </row>
    <row r="97" spans="1:11" ht="14.25" customHeight="1" x14ac:dyDescent="0.2">
      <c r="A97" s="226"/>
      <c r="B97" s="226"/>
      <c r="C97" s="226"/>
      <c r="D97" s="226"/>
      <c r="E97" s="226"/>
      <c r="F97" s="226"/>
      <c r="G97" s="79"/>
      <c r="H97" s="79"/>
      <c r="I97" s="79"/>
      <c r="J97" s="79"/>
      <c r="K97" s="79"/>
    </row>
    <row r="98" spans="1:11" ht="14.25" x14ac:dyDescent="0.2">
      <c r="D98" s="146"/>
      <c r="E98" s="107"/>
    </row>
    <row r="99" spans="1:11" ht="15" x14ac:dyDescent="0.2">
      <c r="A99" s="138" t="s">
        <v>202</v>
      </c>
      <c r="B99" s="139" t="s">
        <v>203</v>
      </c>
      <c r="C99" s="139" t="s">
        <v>234</v>
      </c>
      <c r="D99" s="139" t="s">
        <v>235</v>
      </c>
      <c r="E99" s="139" t="s">
        <v>236</v>
      </c>
      <c r="F99" s="139" t="s">
        <v>237</v>
      </c>
      <c r="G99" s="140" t="s">
        <v>238</v>
      </c>
      <c r="H99" s="141" t="s">
        <v>239</v>
      </c>
      <c r="I99" s="141" t="s">
        <v>240</v>
      </c>
      <c r="J99" s="75" t="s">
        <v>211</v>
      </c>
      <c r="K99" s="75" t="s">
        <v>90</v>
      </c>
    </row>
    <row r="100" spans="1:11" ht="14.25" x14ac:dyDescent="0.2">
      <c r="A100" s="4" t="s">
        <v>212</v>
      </c>
      <c r="B100" s="6" t="s">
        <v>213</v>
      </c>
      <c r="C100" s="6" t="s">
        <v>214</v>
      </c>
      <c r="D100" s="6" t="s">
        <v>215</v>
      </c>
      <c r="E100" s="6" t="s">
        <v>178</v>
      </c>
      <c r="F100" s="7">
        <v>2000</v>
      </c>
      <c r="G100" s="8">
        <v>1</v>
      </c>
      <c r="H100" s="6">
        <v>0.6</v>
      </c>
      <c r="I100" s="7">
        <f>F100*G100</f>
        <v>2000</v>
      </c>
      <c r="J100" s="10"/>
      <c r="K100" s="6"/>
    </row>
    <row r="101" spans="1:11" ht="14.25" x14ac:dyDescent="0.2">
      <c r="A101" s="4" t="s">
        <v>212</v>
      </c>
      <c r="B101" s="6" t="s">
        <v>216</v>
      </c>
      <c r="C101" s="6" t="s">
        <v>134</v>
      </c>
      <c r="D101" s="6" t="s">
        <v>217</v>
      </c>
      <c r="E101" s="6" t="s">
        <v>187</v>
      </c>
      <c r="F101" s="7">
        <v>2000</v>
      </c>
      <c r="G101" s="8">
        <v>1</v>
      </c>
      <c r="H101" s="6">
        <v>1</v>
      </c>
      <c r="I101" s="7">
        <f t="shared" ref="I101:I103" si="4">F101*G101</f>
        <v>2000</v>
      </c>
      <c r="J101" s="10"/>
      <c r="K101" s="6"/>
    </row>
    <row r="102" spans="1:11" ht="14.25" x14ac:dyDescent="0.2">
      <c r="A102" s="4" t="s">
        <v>212</v>
      </c>
      <c r="B102" s="5" t="s">
        <v>218</v>
      </c>
      <c r="C102" s="6" t="s">
        <v>214</v>
      </c>
      <c r="D102" s="6" t="s">
        <v>217</v>
      </c>
      <c r="E102" s="6" t="s">
        <v>219</v>
      </c>
      <c r="F102" s="7">
        <v>2000</v>
      </c>
      <c r="G102" s="8">
        <v>0</v>
      </c>
      <c r="H102" s="9">
        <v>1</v>
      </c>
      <c r="I102" s="7">
        <f t="shared" si="4"/>
        <v>0</v>
      </c>
      <c r="J102" s="10"/>
      <c r="K102" s="6"/>
    </row>
    <row r="103" spans="1:11" ht="14.25" x14ac:dyDescent="0.2">
      <c r="A103" s="4" t="s">
        <v>212</v>
      </c>
      <c r="B103" s="5" t="s">
        <v>220</v>
      </c>
      <c r="C103" s="6" t="s">
        <v>214</v>
      </c>
      <c r="D103" s="6" t="s">
        <v>217</v>
      </c>
      <c r="E103" s="6" t="s">
        <v>180</v>
      </c>
      <c r="F103" s="7">
        <v>2000</v>
      </c>
      <c r="G103" s="48">
        <v>0.2</v>
      </c>
      <c r="H103" s="6">
        <v>1</v>
      </c>
      <c r="I103" s="49">
        <f t="shared" si="4"/>
        <v>400</v>
      </c>
      <c r="J103" s="127"/>
      <c r="K103" s="6"/>
    </row>
    <row r="104" spans="1:11" ht="15" x14ac:dyDescent="0.2">
      <c r="A104" s="45"/>
      <c r="B104" s="45"/>
      <c r="C104" s="45"/>
      <c r="D104" s="45"/>
      <c r="E104" s="128" t="s">
        <v>107</v>
      </c>
      <c r="F104" s="46">
        <f>SUM(F100:F103)</f>
        <v>8000</v>
      </c>
      <c r="G104" s="45"/>
      <c r="H104" s="59">
        <f>SUM(H100:H103)</f>
        <v>3.6</v>
      </c>
      <c r="I104" s="46">
        <f>SUM(I100:I103)</f>
        <v>4400</v>
      </c>
      <c r="J104" s="45"/>
      <c r="K104" s="45"/>
    </row>
    <row r="105" spans="1:11" ht="14.25" x14ac:dyDescent="0.2"/>
    <row r="106" spans="1:11" ht="15" x14ac:dyDescent="0.2">
      <c r="A106" s="224" t="s">
        <v>247</v>
      </c>
      <c r="B106" s="224"/>
      <c r="C106" s="224"/>
      <c r="D106" s="224"/>
      <c r="E106" s="224"/>
      <c r="F106" s="224"/>
      <c r="G106" s="78"/>
      <c r="H106" s="78"/>
      <c r="I106" s="78"/>
      <c r="J106" s="78"/>
      <c r="K106" s="78"/>
    </row>
    <row r="107" spans="1:11" ht="14.25" x14ac:dyDescent="0.2">
      <c r="A107" s="226" t="s">
        <v>248</v>
      </c>
      <c r="B107" s="226"/>
      <c r="C107" s="226"/>
      <c r="D107" s="226"/>
      <c r="E107" s="226"/>
      <c r="F107" s="226"/>
      <c r="G107" s="79"/>
      <c r="H107" s="79"/>
      <c r="I107" s="79"/>
      <c r="J107" s="79"/>
      <c r="K107" s="79"/>
    </row>
    <row r="108" spans="1:11" ht="14.25" x14ac:dyDescent="0.2">
      <c r="A108" s="226"/>
      <c r="B108" s="226"/>
      <c r="C108" s="226"/>
      <c r="D108" s="226"/>
      <c r="E108" s="226"/>
      <c r="F108" s="226"/>
      <c r="G108" s="79"/>
      <c r="H108" s="79"/>
      <c r="I108" s="79"/>
      <c r="J108" s="79"/>
      <c r="K108" s="79"/>
    </row>
    <row r="109" spans="1:11" ht="14.25" x14ac:dyDescent="0.2"/>
    <row r="110" spans="1:11" ht="14.25" x14ac:dyDescent="0.2">
      <c r="A110" s="249" t="s">
        <v>202</v>
      </c>
      <c r="B110" s="249" t="s">
        <v>249</v>
      </c>
      <c r="C110" s="258" t="s">
        <v>250</v>
      </c>
      <c r="D110" s="261" t="s">
        <v>251</v>
      </c>
      <c r="E110" s="264" t="s">
        <v>252</v>
      </c>
      <c r="F110" s="246" t="s">
        <v>238</v>
      </c>
      <c r="G110" s="249" t="s">
        <v>253</v>
      </c>
      <c r="H110" s="252" t="s">
        <v>211</v>
      </c>
      <c r="I110" s="255" t="s">
        <v>90</v>
      </c>
    </row>
    <row r="111" spans="1:11" ht="14.25" x14ac:dyDescent="0.2">
      <c r="A111" s="250"/>
      <c r="B111" s="250"/>
      <c r="C111" s="259"/>
      <c r="D111" s="262"/>
      <c r="E111" s="265"/>
      <c r="F111" s="247"/>
      <c r="G111" s="250"/>
      <c r="H111" s="253"/>
      <c r="I111" s="256"/>
    </row>
    <row r="112" spans="1:11" ht="12.75" customHeight="1" x14ac:dyDescent="0.2">
      <c r="A112" s="251"/>
      <c r="B112" s="251"/>
      <c r="C112" s="260"/>
      <c r="D112" s="263"/>
      <c r="E112" s="266"/>
      <c r="F112" s="248"/>
      <c r="G112" s="251"/>
      <c r="H112" s="254"/>
      <c r="I112" s="257"/>
    </row>
    <row r="113" spans="1:9" ht="42.75" x14ac:dyDescent="0.2">
      <c r="A113" s="51" t="s">
        <v>254</v>
      </c>
      <c r="B113" s="52" t="s">
        <v>255</v>
      </c>
      <c r="C113" s="27" t="s">
        <v>256</v>
      </c>
      <c r="D113" s="53">
        <v>2</v>
      </c>
      <c r="E113" s="54">
        <v>1500</v>
      </c>
      <c r="F113" s="55">
        <v>1</v>
      </c>
      <c r="G113" s="54">
        <f>E113*F113</f>
        <v>1500</v>
      </c>
      <c r="H113" s="56"/>
      <c r="I113" s="51"/>
    </row>
    <row r="114" spans="1:9" ht="28.5" x14ac:dyDescent="0.2">
      <c r="A114" s="57">
        <v>45637</v>
      </c>
      <c r="B114" s="52" t="s">
        <v>257</v>
      </c>
      <c r="C114" s="27" t="s">
        <v>213</v>
      </c>
      <c r="D114" s="53">
        <v>1</v>
      </c>
      <c r="E114" s="54">
        <v>500</v>
      </c>
      <c r="F114" s="55">
        <v>1</v>
      </c>
      <c r="G114" s="54">
        <f>E114*F114</f>
        <v>500</v>
      </c>
      <c r="H114" s="56" t="s">
        <v>258</v>
      </c>
      <c r="I114" s="51"/>
    </row>
    <row r="115" spans="1:9" ht="14.25" x14ac:dyDescent="0.2">
      <c r="A115" s="51" t="s">
        <v>259</v>
      </c>
      <c r="B115" s="52" t="s">
        <v>260</v>
      </c>
      <c r="C115" s="27" t="s">
        <v>261</v>
      </c>
      <c r="D115" s="53">
        <v>1</v>
      </c>
      <c r="E115" s="54">
        <v>2000</v>
      </c>
      <c r="F115" s="55">
        <v>0</v>
      </c>
      <c r="G115" s="54">
        <f>E115*F115</f>
        <v>0</v>
      </c>
      <c r="H115" s="56" t="s">
        <v>262</v>
      </c>
      <c r="I115" s="51"/>
    </row>
    <row r="116" spans="1:9" ht="15" x14ac:dyDescent="0.2">
      <c r="A116" s="45"/>
      <c r="B116" s="45"/>
      <c r="C116" s="45"/>
      <c r="D116" s="128" t="s">
        <v>107</v>
      </c>
      <c r="E116" s="46">
        <f>SUM(E113:E115)</f>
        <v>4000</v>
      </c>
      <c r="F116" s="46"/>
      <c r="G116" s="46">
        <f>SUM(G113:G115)</f>
        <v>2000</v>
      </c>
      <c r="H116" s="59"/>
      <c r="I116" s="46"/>
    </row>
  </sheetData>
  <mergeCells count="59">
    <mergeCell ref="A8:K17"/>
    <mergeCell ref="A28:C28"/>
    <mergeCell ref="D28:F28"/>
    <mergeCell ref="A1:K1"/>
    <mergeCell ref="A2:K5"/>
    <mergeCell ref="A7:K7"/>
    <mergeCell ref="A22:E22"/>
    <mergeCell ref="A23:E23"/>
    <mergeCell ref="A24:E24"/>
    <mergeCell ref="A25:E25"/>
    <mergeCell ref="A26:E26"/>
    <mergeCell ref="A27:E27"/>
    <mergeCell ref="A19:K19"/>
    <mergeCell ref="A20:K20"/>
    <mergeCell ref="I110:I112"/>
    <mergeCell ref="A110:A112"/>
    <mergeCell ref="B110:B112"/>
    <mergeCell ref="C110:C112"/>
    <mergeCell ref="D110:D112"/>
    <mergeCell ref="E110:E112"/>
    <mergeCell ref="A47:F47"/>
    <mergeCell ref="A48:F51"/>
    <mergeCell ref="F110:F112"/>
    <mergeCell ref="G110:G112"/>
    <mergeCell ref="H110:H112"/>
    <mergeCell ref="A95:F95"/>
    <mergeCell ref="A96:F97"/>
    <mergeCell ref="A106:F106"/>
    <mergeCell ref="A107:F108"/>
    <mergeCell ref="A62:F62"/>
    <mergeCell ref="A63:F64"/>
    <mergeCell ref="A73:F73"/>
    <mergeCell ref="A74:F75"/>
    <mergeCell ref="A84:F84"/>
    <mergeCell ref="A85:F86"/>
    <mergeCell ref="F53:F57"/>
    <mergeCell ref="A53:A57"/>
    <mergeCell ref="B53:B57"/>
    <mergeCell ref="C53:C57"/>
    <mergeCell ref="D53:D57"/>
    <mergeCell ref="E53:E57"/>
    <mergeCell ref="A30:F30"/>
    <mergeCell ref="A36:A40"/>
    <mergeCell ref="E36:E40"/>
    <mergeCell ref="D36:D40"/>
    <mergeCell ref="G36:G40"/>
    <mergeCell ref="F36:F40"/>
    <mergeCell ref="C36:C40"/>
    <mergeCell ref="B36:B40"/>
    <mergeCell ref="A31:F34"/>
    <mergeCell ref="H36:H40"/>
    <mergeCell ref="I36:I40"/>
    <mergeCell ref="J36:J40"/>
    <mergeCell ref="K36:K40"/>
    <mergeCell ref="G53:G57"/>
    <mergeCell ref="H53:H57"/>
    <mergeCell ref="I53:I57"/>
    <mergeCell ref="J53:J57"/>
    <mergeCell ref="K53:K57"/>
  </mergeCells>
  <dataValidations count="2">
    <dataValidation type="list" allowBlank="1" showInputMessage="1" showErrorMessage="1" sqref="D41:D44 D78:D81 D100:D103 D89:D92 D67:D70 D58:D59" xr:uid="{1BAEE22B-2E27-42F6-A747-446212F8A17E}">
      <formula1>"Junior,Intermediate,Senior"</formula1>
    </dataValidation>
    <dataValidation type="list" allowBlank="1" showInputMessage="1" showErrorMessage="1" sqref="E41:E44 E58:E59 E67:E70 E78:E81 E89:E92 E100:E103" xr:uid="{9CF1C3D2-5A7F-4623-8DE1-B0AF926AD3E5}">
      <formula1>$Z$3:$Z$14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7E9C659C3CCB4BAA2AD7CE0CCC90CA" ma:contentTypeVersion="13" ma:contentTypeDescription="Create a new document." ma:contentTypeScope="" ma:versionID="39949bf5bc5f8c873e293a1eb5e8282a">
  <xsd:schema xmlns:xsd="http://www.w3.org/2001/XMLSchema" xmlns:xs="http://www.w3.org/2001/XMLSchema" xmlns:p="http://schemas.microsoft.com/office/2006/metadata/properties" xmlns:ns2="ca403dda-a8ba-4475-8899-039febd7d703" xmlns:ns3="4380c870-a136-440b-8caf-2cd9a0d60162" targetNamespace="http://schemas.microsoft.com/office/2006/metadata/properties" ma:root="true" ma:fieldsID="81b92f219d7d489982e9e59439d05a34" ns2:_="" ns3:_="">
    <xsd:import namespace="ca403dda-a8ba-4475-8899-039febd7d703"/>
    <xsd:import namespace="4380c870-a136-440b-8caf-2cd9a0d601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03dda-a8ba-4475-8899-039febd7d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ae11bc-ad1c-4840-aea8-52f96b2c23a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80c870-a136-440b-8caf-2cd9a0d6016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db33d3a-35b1-466b-a2b2-2d7c1d7d14f9}" ma:internalName="TaxCatchAll" ma:showField="CatchAllData" ma:web="4380c870-a136-440b-8caf-2cd9a0d6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403dda-a8ba-4475-8899-039febd7d703">
      <Terms xmlns="http://schemas.microsoft.com/office/infopath/2007/PartnerControls"/>
    </lcf76f155ced4ddcb4097134ff3c332f>
    <TaxCatchAll xmlns="4380c870-a136-440b-8caf-2cd9a0d60162" xsi:nil="true"/>
    <SharedWithUsers xmlns="4380c870-a136-440b-8caf-2cd9a0d60162">
      <UserInfo>
        <DisplayName>Christina Arathimos</DisplayName>
        <AccountId>35</AccountId>
        <AccountType/>
      </UserInfo>
    </SharedWithUsers>
  </documentManagement>
</p:properties>
</file>

<file path=customXml/itemProps1.xml><?xml version="1.0" encoding="utf-8"?>
<ds:datastoreItem xmlns:ds="http://schemas.openxmlformats.org/officeDocument/2006/customXml" ds:itemID="{66A68766-6656-4F42-841C-78B2B5552C32}">
  <ds:schemaRefs>
    <ds:schemaRef ds:uri="http://schemas.microsoft.com/sharepoint/v3/contenttype/forms"/>
  </ds:schemaRefs>
</ds:datastoreItem>
</file>

<file path=customXml/itemProps2.xml><?xml version="1.0" encoding="utf-8"?>
<ds:datastoreItem xmlns:ds="http://schemas.openxmlformats.org/officeDocument/2006/customXml" ds:itemID="{422A08CC-C129-4D7F-8ED0-B0263E476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03dda-a8ba-4475-8899-039febd7d703"/>
    <ds:schemaRef ds:uri="4380c870-a136-440b-8caf-2cd9a0d6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AF48DA-68EA-4D1A-A84E-721A7B55EE6A}">
  <ds:schemaRefs>
    <ds:schemaRef ds:uri="http://schemas.microsoft.com/office/2006/metadata/properties"/>
    <ds:schemaRef ds:uri="http://schemas.microsoft.com/office/infopath/2007/PartnerControls"/>
    <ds:schemaRef ds:uri="ca403dda-a8ba-4475-8899-039febd7d703"/>
    <ds:schemaRef ds:uri="4380c870-a136-440b-8caf-2cd9a0d601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Company Structure</vt:lpstr>
      <vt:lpstr>Project Eligibility</vt:lpstr>
      <vt:lpstr>Profit and Loss</vt:lpstr>
      <vt:lpstr>Other Government Funding</vt:lpstr>
      <vt:lpstr>Total Expense Data</vt:lpstr>
      <vt:lpstr>Expense Summary</vt:lpstr>
      <vt:lpstr>Total Employee Data</vt:lpstr>
      <vt:lpstr>Employee and Contractor Summary</vt:lpstr>
      <vt:lpstr>Depreciation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Campbell</dc:creator>
  <cp:keywords/>
  <dc:description/>
  <cp:lastModifiedBy>Luke Campbell</cp:lastModifiedBy>
  <cp:revision/>
  <dcterms:created xsi:type="dcterms:W3CDTF">2023-11-20T03:23:15Z</dcterms:created>
  <dcterms:modified xsi:type="dcterms:W3CDTF">2025-03-23T23:02:40Z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0x010100F47E9C659C3CCB4BAA2AD7CE0CCC90CA</vt:lpwstr>
  </property>
  <property fmtid="{D5CDD505-2E9C-101B-9397-08002B2CF9AE}" pid="3" name="Year">
    <vt:lpwstr/>
  </property>
  <property fmtid="{D5CDD505-2E9C-101B-9397-08002B2CF9AE}" pid="4" name="MediaServiceImageTags">
    <vt:lpwstr/>
  </property>
  <property fmtid="{D5CDD505-2E9C-101B-9397-08002B2CF9AE}" pid="5" name="TaxCatchAll">
    <vt:lpwstr/>
  </property>
  <property fmtid="{D5CDD505-2E9C-101B-9397-08002B2CF9AE}" pid="6" name="b16a125dd18242cbb7cea1c09e757ce5">
    <vt:lpwstr/>
  </property>
</Properties>
</file>