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uzanned\Downloads\"/>
    </mc:Choice>
  </mc:AlternateContent>
  <xr:revisionPtr revIDLastSave="0" documentId="8_{EABEA2DD-448A-48F8-AA61-FD99DBDF9B33}" xr6:coauthVersionLast="47" xr6:coauthVersionMax="47" xr10:uidLastSave="{00000000-0000-0000-0000-000000000000}"/>
  <bookViews>
    <workbookView xWindow="-120" yWindow="-120" windowWidth="29040" windowHeight="17520" tabRatio="599" firstSheet="1" activeTab="6" xr2:uid="{00000000-000D-0000-FFFF-FFFF00000000}"/>
  </bookViews>
  <sheets>
    <sheet name="Summary" sheetId="1" r:id="rId1"/>
    <sheet name="Company Structure" sheetId="14" r:id="rId2"/>
    <sheet name="Project Eligibility" sheetId="5" r:id="rId3"/>
    <sheet name="Profit and Loss" sheetId="16" r:id="rId4"/>
    <sheet name="Other Government Funding" sheetId="2" r:id="rId5"/>
    <sheet name="Total Expense Data" sheetId="15" r:id="rId6"/>
    <sheet name="Eligible Expense Calculation" sheetId="3" r:id="rId7"/>
    <sheet name="Total Employee Data" sheetId="18" r:id="rId8"/>
    <sheet name="Employee and Contractor Calc" sheetId="17" r:id="rId9"/>
    <sheet name="Depreciation " sheetId="4" r:id="rId10"/>
    <sheet name="Movement in AL Accrual" sheetId="19" r:id="rId11"/>
  </sheets>
  <definedNames>
    <definedName name="_xlnm._FilterDatabase" localSheetId="8" hidden="1">'Employee and Contractor Calc'!$C$22:$I$12555</definedName>
    <definedName name="_xlnm._FilterDatabase" localSheetId="2" hidden="1">'Project Eligibility'!$A$6:$C$10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2" i="3" l="1"/>
  <c r="I94" i="17"/>
  <c r="I95" i="17"/>
  <c r="I96" i="17"/>
  <c r="G97" i="17"/>
  <c r="I97" i="17"/>
  <c r="K26" i="1"/>
  <c r="F11" i="19"/>
  <c r="E11" i="19"/>
  <c r="G8" i="19"/>
  <c r="I8" i="19" s="1"/>
  <c r="G9" i="19"/>
  <c r="I9" i="19" s="1"/>
  <c r="G10" i="19"/>
  <c r="I10" i="19" s="1"/>
  <c r="G7" i="19"/>
  <c r="I7" i="19" s="1"/>
  <c r="I11" i="19" s="1"/>
  <c r="B26" i="1" s="1"/>
  <c r="D26" i="1" s="1"/>
  <c r="K14" i="1"/>
  <c r="H11" i="19"/>
  <c r="D11" i="19"/>
  <c r="H42" i="17"/>
  <c r="I28" i="1"/>
  <c r="I27" i="1"/>
  <c r="K11" i="1"/>
  <c r="K10" i="1"/>
  <c r="K28" i="1"/>
  <c r="K24" i="1"/>
  <c r="K22" i="1"/>
  <c r="K21" i="1"/>
  <c r="K20" i="1"/>
  <c r="K19" i="1"/>
  <c r="K18" i="1"/>
  <c r="K17" i="1"/>
  <c r="K15" i="1"/>
  <c r="K13" i="1"/>
  <c r="K12" i="1"/>
  <c r="K25" i="4"/>
  <c r="K17" i="4"/>
  <c r="F17" i="4"/>
  <c r="B24" i="1"/>
  <c r="D24" i="1" s="1"/>
  <c r="B44" i="4"/>
  <c r="B45" i="4"/>
  <c r="B43" i="4"/>
  <c r="I37" i="4"/>
  <c r="J17" i="4"/>
  <c r="B42" i="4" s="1"/>
  <c r="E17" i="4"/>
  <c r="G87" i="17"/>
  <c r="F76" i="17"/>
  <c r="J54" i="17"/>
  <c r="B18" i="1" s="1"/>
  <c r="D18" i="1" s="1"/>
  <c r="I42" i="17"/>
  <c r="G42" i="17"/>
  <c r="G23" i="17" s="1"/>
  <c r="F65" i="17"/>
  <c r="I87" i="17"/>
  <c r="H76" i="17"/>
  <c r="H65" i="17"/>
  <c r="G54" i="17"/>
  <c r="I54" i="17"/>
  <c r="D13" i="2"/>
  <c r="B28" i="1" s="1"/>
  <c r="D28" i="1" s="1"/>
  <c r="J69" i="3"/>
  <c r="K69" i="3" s="1"/>
  <c r="J68" i="3"/>
  <c r="K68" i="3" s="1"/>
  <c r="K37" i="4"/>
  <c r="J37" i="4"/>
  <c r="H37" i="4"/>
  <c r="F37" i="4"/>
  <c r="E37" i="4"/>
  <c r="N36" i="4"/>
  <c r="N35" i="4"/>
  <c r="N34" i="4"/>
  <c r="N33" i="4"/>
  <c r="N32" i="4"/>
  <c r="N31" i="4"/>
  <c r="N37" i="4" s="1"/>
  <c r="J25" i="4"/>
  <c r="I25" i="4"/>
  <c r="H25" i="4"/>
  <c r="F25" i="4"/>
  <c r="E25" i="4"/>
  <c r="N24" i="4"/>
  <c r="N23" i="4"/>
  <c r="N25" i="4" s="1"/>
  <c r="I23" i="3"/>
  <c r="J22" i="3"/>
  <c r="K22" i="3" s="1"/>
  <c r="I70" i="3"/>
  <c r="J86" i="17"/>
  <c r="J85" i="17"/>
  <c r="J84" i="17"/>
  <c r="J83" i="17"/>
  <c r="I75" i="17"/>
  <c r="I74" i="17"/>
  <c r="I73" i="17"/>
  <c r="I72" i="17"/>
  <c r="I64" i="17"/>
  <c r="I63" i="17"/>
  <c r="I62" i="17"/>
  <c r="I61" i="17"/>
  <c r="J41" i="17"/>
  <c r="J40" i="17"/>
  <c r="J39" i="17"/>
  <c r="J38" i="17"/>
  <c r="N11" i="4"/>
  <c r="N12" i="4"/>
  <c r="N13" i="4"/>
  <c r="N14" i="4"/>
  <c r="N15" i="4"/>
  <c r="N16" i="4"/>
  <c r="H17" i="4"/>
  <c r="I17" i="4"/>
  <c r="N17" i="4"/>
  <c r="J49" i="3"/>
  <c r="K49" i="3" s="1"/>
  <c r="I55" i="3"/>
  <c r="J54" i="3"/>
  <c r="K54" i="3" s="1"/>
  <c r="J53" i="3"/>
  <c r="K53" i="3" s="1"/>
  <c r="J52" i="3"/>
  <c r="K52" i="3" s="1"/>
  <c r="I43" i="3"/>
  <c r="D43" i="4"/>
  <c r="D44" i="4"/>
  <c r="J51" i="3"/>
  <c r="K51" i="3" s="1"/>
  <c r="I31" i="3"/>
  <c r="J50" i="3"/>
  <c r="K50" i="3" s="1"/>
  <c r="J42" i="3"/>
  <c r="K42" i="3" s="1"/>
  <c r="K41" i="3"/>
  <c r="J40" i="3"/>
  <c r="K40" i="3" s="1"/>
  <c r="J39" i="3"/>
  <c r="K39" i="3" s="1"/>
  <c r="J30" i="3"/>
  <c r="K30" i="3" s="1"/>
  <c r="J29" i="3"/>
  <c r="K29" i="3" s="1"/>
  <c r="J21" i="3"/>
  <c r="K21" i="3" s="1"/>
  <c r="G11" i="19" l="1"/>
  <c r="G25" i="17"/>
  <c r="I29" i="1"/>
  <c r="K61" i="3"/>
  <c r="K31" i="3"/>
  <c r="B11" i="1" s="1"/>
  <c r="D11" i="1" s="1"/>
  <c r="I76" i="17"/>
  <c r="B20" i="1" s="1"/>
  <c r="D20" i="1" s="1"/>
  <c r="J87" i="17"/>
  <c r="J42" i="17"/>
  <c r="J43" i="17" s="1"/>
  <c r="I31" i="1"/>
  <c r="K27" i="1"/>
  <c r="D42" i="4"/>
  <c r="D45" i="4" s="1"/>
  <c r="B22" i="1"/>
  <c r="D22" i="1" s="1"/>
  <c r="K70" i="3"/>
  <c r="B15" i="1" s="1"/>
  <c r="D15" i="1" s="1"/>
  <c r="K43" i="3"/>
  <c r="B12" i="1" s="1"/>
  <c r="D12" i="1" s="1"/>
  <c r="I65" i="17"/>
  <c r="B21" i="1"/>
  <c r="D21" i="1" s="1"/>
  <c r="K23" i="3"/>
  <c r="B10" i="1" s="1"/>
  <c r="D10" i="1" s="1"/>
  <c r="K55" i="3"/>
  <c r="B13" i="1" s="1"/>
  <c r="D13" i="1" s="1"/>
  <c r="K62" i="3" l="1"/>
  <c r="B14" i="1" s="1"/>
  <c r="D14" i="1" s="1"/>
  <c r="H24" i="17"/>
  <c r="H22" i="17"/>
  <c r="H23" i="17"/>
  <c r="H25" i="17" s="1"/>
  <c r="E27" i="17" s="1"/>
  <c r="B17" i="1"/>
  <c r="B19" i="1"/>
  <c r="D19" i="1" s="1"/>
  <c r="D17" i="1" l="1"/>
  <c r="B27" i="1"/>
  <c r="B29" i="1"/>
  <c r="B31" i="1" s="1"/>
  <c r="D27" i="1"/>
</calcChain>
</file>

<file path=xl/sharedStrings.xml><?xml version="1.0" encoding="utf-8"?>
<sst xmlns="http://schemas.openxmlformats.org/spreadsheetml/2006/main" count="681" uniqueCount="307">
  <si>
    <t>SUMMARY OF ELIGIBLE EXPENSES</t>
  </si>
  <si>
    <t>For NZ On Air Assessment Only</t>
  </si>
  <si>
    <t>Applicant Company Name:</t>
  </si>
  <si>
    <t>For the 12 months ending 31 March 2026</t>
  </si>
  <si>
    <t>Expenses</t>
  </si>
  <si>
    <t>Eligible</t>
  </si>
  <si>
    <t>Not Eligible</t>
  </si>
  <si>
    <t>Total Cost as per P&amp;L</t>
  </si>
  <si>
    <t>Total Cost</t>
  </si>
  <si>
    <t>Peer Review</t>
  </si>
  <si>
    <t>Comments</t>
  </si>
  <si>
    <t xml:space="preserve"> - Consulting, Legal &amp; Accounting</t>
  </si>
  <si>
    <t xml:space="preserve"> - Hosting Services</t>
  </si>
  <si>
    <t xml:space="preserve"> - Software, Subscriptions &amp; License Fees</t>
  </si>
  <si>
    <t xml:space="preserve"> - Travel, Training, Conferences</t>
  </si>
  <si>
    <t xml:space="preserve"> - ACC Levies</t>
  </si>
  <si>
    <t xml:space="preserve"> - Other</t>
  </si>
  <si>
    <t>Employees</t>
  </si>
  <si>
    <t xml:space="preserve"> - Employee wages</t>
  </si>
  <si>
    <t xml:space="preserve"> - Contractor wages</t>
  </si>
  <si>
    <t xml:space="preserve"> - Kiwisaver contribution</t>
  </si>
  <si>
    <t xml:space="preserve"> - Bonuses</t>
  </si>
  <si>
    <t xml:space="preserve"> - Benefits</t>
  </si>
  <si>
    <t xml:space="preserve"> - Training</t>
  </si>
  <si>
    <t>Depreciation</t>
  </si>
  <si>
    <t xml:space="preserve"> - Total Depreciation</t>
  </si>
  <si>
    <t>AL Accrual (if relevant)</t>
  </si>
  <si>
    <t xml:space="preserve"> - Movement in AL Accrual</t>
  </si>
  <si>
    <t>Total</t>
  </si>
  <si>
    <t>Other Funding Received</t>
  </si>
  <si>
    <t>Claim</t>
  </si>
  <si>
    <t>Rebate</t>
  </si>
  <si>
    <t>Total Payment</t>
  </si>
  <si>
    <t>COMPANY STRUCTURE</t>
  </si>
  <si>
    <t>Below you'll see an example of one way to express your company's structure. Only required for companies comprising of more than one entity.</t>
  </si>
  <si>
    <t>GROUP COMPANY STRUCTURE</t>
  </si>
  <si>
    <t>Applicant LIMITED 
NZ TAX RESIDENT
(HOLDING COMPANY)</t>
  </si>
  <si>
    <t>Applicant ENTERPRISES LIMITED
NZ TAX RESIDENT
(IP COMPANY - 100% OWNED BY Applicant)</t>
  </si>
  <si>
    <t>Applicant STUDIOS LIMITED WILL BE APPLYING FOR THE GDSR ON BEHALF OF THE GROUP</t>
  </si>
  <si>
    <t>PROJECT ELIGIBILITY</t>
  </si>
  <si>
    <t>Here’s an example showing how to list the videogame projects your company has worked on in the last financial year, along with whether they qualify for the GDSR. Please make sure that the titles of these projects are consistent with those used in the Game Details Template.</t>
  </si>
  <si>
    <t>Game Development Projects:</t>
  </si>
  <si>
    <t>Eligible - Yes/No:</t>
  </si>
  <si>
    <t>Dates Active Between:</t>
  </si>
  <si>
    <t>Game Title 1</t>
  </si>
  <si>
    <t>Yes</t>
  </si>
  <si>
    <t>April 2025 to March 2026</t>
  </si>
  <si>
    <t>Game Title 2</t>
  </si>
  <si>
    <t>Game Title 3</t>
  </si>
  <si>
    <t>Prototypes (all)</t>
  </si>
  <si>
    <t>PROFIT AND LOSS</t>
  </si>
  <si>
    <t xml:space="preserve">OTHER GOVERNMENT FUNDING </t>
  </si>
  <si>
    <t>Company</t>
  </si>
  <si>
    <t>Funding Source</t>
  </si>
  <si>
    <t>Type</t>
  </si>
  <si>
    <t>Value</t>
  </si>
  <si>
    <t>Date Funding Received</t>
  </si>
  <si>
    <t>Period Funding Relates to</t>
  </si>
  <si>
    <t>What was funding used for?</t>
  </si>
  <si>
    <t>Has this funding been deducted from the expenses worksheet?</t>
  </si>
  <si>
    <t>Assessor Notes</t>
  </si>
  <si>
    <t>Applicant Company</t>
  </si>
  <si>
    <t>IRD</t>
  </si>
  <si>
    <t xml:space="preserve">R&amp;D Tax Incentive </t>
  </si>
  <si>
    <t>April 2025 - March 2026</t>
  </si>
  <si>
    <t>Continued investment in R&amp;D</t>
  </si>
  <si>
    <t>Total funding has been deducted from our GDSR claim.</t>
  </si>
  <si>
    <t>Centre of Digital Excellence</t>
  </si>
  <si>
    <t>CODE Travel Grant</t>
  </si>
  <si>
    <t>August 2024 - September 2025</t>
  </si>
  <si>
    <t>Travel to Game Developers Conference 2025</t>
  </si>
  <si>
    <t>TOTAL:</t>
  </si>
  <si>
    <t>Totol Funding Received</t>
  </si>
  <si>
    <t>TOTAL EXPENSE DATA</t>
  </si>
  <si>
    <t>ELIGIBLE EXPENSE CALCULATION</t>
  </si>
  <si>
    <t>Status:</t>
  </si>
  <si>
    <t>Ineligible</t>
  </si>
  <si>
    <t>Accounting Software</t>
  </si>
  <si>
    <t>Xero</t>
  </si>
  <si>
    <r>
      <rPr>
        <b/>
        <sz val="11"/>
        <color rgb="FF000000"/>
        <rFont val="Arial"/>
        <scheme val="minor"/>
      </rPr>
      <t>Accounting Basis</t>
    </r>
    <r>
      <rPr>
        <sz val="11"/>
        <color rgb="FF000000"/>
        <rFont val="Arial"/>
        <scheme val="minor"/>
      </rPr>
      <t xml:space="preserve">  (ie. incurred or paid)</t>
    </r>
  </si>
  <si>
    <t>Incurred</t>
  </si>
  <si>
    <t>Consulting, Legal, and Accounting Fees</t>
  </si>
  <si>
    <t>Date</t>
  </si>
  <si>
    <t>Account*</t>
  </si>
  <si>
    <t>Item*</t>
  </si>
  <si>
    <t>Status*</t>
  </si>
  <si>
    <t>Description:*</t>
  </si>
  <si>
    <t>Which department/s use this item?*</t>
  </si>
  <si>
    <t>How is the item used?*</t>
  </si>
  <si>
    <t>Debit (NZD)*</t>
  </si>
  <si>
    <t>Claimable %*</t>
  </si>
  <si>
    <t>Total Claimable*</t>
  </si>
  <si>
    <t>Rationale for %</t>
  </si>
  <si>
    <t>Consulting fees</t>
  </si>
  <si>
    <t>Payable Invoice</t>
  </si>
  <si>
    <t>3D Art/Animation Consultant</t>
  </si>
  <si>
    <t>Game 1</t>
  </si>
  <si>
    <t>Art &amp; Animation</t>
  </si>
  <si>
    <t>A consultant who helped uplift Art and Animation capability.</t>
  </si>
  <si>
    <t>Business Consultant</t>
  </si>
  <si>
    <t>All</t>
  </si>
  <si>
    <t>Executive Team</t>
  </si>
  <si>
    <t>A consultant who worked on improving the general operations aspects of the company.</t>
  </si>
  <si>
    <t>Hosting Services</t>
  </si>
  <si>
    <r>
      <rPr>
        <b/>
        <sz val="11"/>
        <color rgb="FF000000"/>
        <rFont val="Arial"/>
        <scheme val="minor"/>
      </rPr>
      <t>Item</t>
    </r>
    <r>
      <rPr>
        <sz val="11"/>
        <color rgb="FF000000"/>
        <rFont val="Arial"/>
        <scheme val="minor"/>
      </rPr>
      <t>:* Please include the subscription period for any payments covering more than 12 months (paid basis), and for all items if reporting on an incurred basis.</t>
    </r>
  </si>
  <si>
    <t>Amazon Web Services - Hosting</t>
  </si>
  <si>
    <t>Development / deployment of games</t>
  </si>
  <si>
    <t>Programming</t>
  </si>
  <si>
    <t>Backend infrastructure for multiplayer, asset hosting, analytics</t>
  </si>
  <si>
    <t xml:space="preserve">Amazon Web Services - Hosting </t>
  </si>
  <si>
    <t>Software, Subscriptions, and License Fees</t>
  </si>
  <si>
    <t>Software, Subscriptions &amp; License Fees</t>
  </si>
  <si>
    <t>Spend Money</t>
  </si>
  <si>
    <t xml:space="preserve">8th Wall </t>
  </si>
  <si>
    <t>Game engine</t>
  </si>
  <si>
    <t xml:space="preserve">Adobe Systems Software </t>
  </si>
  <si>
    <t>Art and asset creation</t>
  </si>
  <si>
    <t>Atlassian (12 Mar 25 - 12 Mar 27)</t>
  </si>
  <si>
    <t>Production</t>
  </si>
  <si>
    <t>Work tracking</t>
  </si>
  <si>
    <t>Autodesk</t>
  </si>
  <si>
    <t>Animation</t>
  </si>
  <si>
    <t>3d design</t>
  </si>
  <si>
    <t>Travel and Conference Costs</t>
  </si>
  <si>
    <t>Expenditure on participation in game development conferences and event attendance, including reasonable travel costs, is eligible. However, general business travel is not eligible.</t>
  </si>
  <si>
    <t>Overseas Travel</t>
  </si>
  <si>
    <t>UBER TRIP</t>
  </si>
  <si>
    <t>Transport for game conference</t>
  </si>
  <si>
    <t>Car hire</t>
  </si>
  <si>
    <t>Office visit</t>
  </si>
  <si>
    <t>Transport to partner office</t>
  </si>
  <si>
    <t>Unreal Fest - Ubers</t>
  </si>
  <si>
    <t>Travel</t>
  </si>
  <si>
    <t>Accommodation for NZGDC</t>
  </si>
  <si>
    <t>Accommodation for game conference</t>
  </si>
  <si>
    <t xml:space="preserve">Air NZ Travelcard - NZGDC </t>
  </si>
  <si>
    <t>PAY MY PARK - WELLINGTON Parking</t>
  </si>
  <si>
    <t>Parking for partner office visit</t>
  </si>
  <si>
    <t xml:space="preserve">ACC Levies </t>
  </si>
  <si>
    <r>
      <rPr>
        <b/>
        <sz val="11"/>
        <color rgb="FF000000"/>
        <rFont val="Arial"/>
        <scheme val="minor"/>
      </rPr>
      <t xml:space="preserve">Claimable %*: 
</t>
    </r>
    <r>
      <rPr>
        <i/>
        <sz val="10"/>
        <color rgb="FF000000"/>
        <rFont val="Arial"/>
        <scheme val="minor"/>
      </rPr>
      <t>eligible % = total eligible wages / total wages</t>
    </r>
  </si>
  <si>
    <t>ACC</t>
  </si>
  <si>
    <t>ACC Final Levy</t>
  </si>
  <si>
    <t>/</t>
  </si>
  <si>
    <t>Other</t>
  </si>
  <si>
    <t xml:space="preserve">This section can further include expenditure on research, prototyping and expenditure on licensing of NZ material (e.g. music) when material is NZ held copyright or created by a NZ supplier. </t>
  </si>
  <si>
    <t>Research</t>
  </si>
  <si>
    <t>AI in gaming research paper</t>
  </si>
  <si>
    <t>Research Paper</t>
  </si>
  <si>
    <t>Research &amp; Develeopment</t>
  </si>
  <si>
    <t>GameDiscoverer.co Newsletter</t>
  </si>
  <si>
    <t>Industry News</t>
  </si>
  <si>
    <t>TOTAL EMPLOYEE DATA</t>
  </si>
  <si>
    <t>EMPLOYEE AND CONTRACTOR CALCULATION</t>
  </si>
  <si>
    <t>Dropdown raw data:</t>
  </si>
  <si>
    <t>Art, UX and UI</t>
  </si>
  <si>
    <t>Audio</t>
  </si>
  <si>
    <t>Game Design</t>
  </si>
  <si>
    <t>ELIGIBILITY DETAILS</t>
  </si>
  <si>
    <t>Live Ops/Dev Ops</t>
  </si>
  <si>
    <t>Localisation</t>
  </si>
  <si>
    <t>Narrative Design</t>
  </si>
  <si>
    <t>Operations (HR/Finance/Admin)</t>
  </si>
  <si>
    <t>Publishing, Marketing and Community</t>
  </si>
  <si>
    <t>Quality Assurance</t>
  </si>
  <si>
    <t>Research &amp; Analytics</t>
  </si>
  <si>
    <t>Reconciliation with Payroll</t>
  </si>
  <si>
    <t>In the table below, you’ll find an example format for sharing your company’s payroll reconciliation output with the IRD. Please replace the sample data with your own information.</t>
  </si>
  <si>
    <t>Total salary expenses during the period (as per payroll)</t>
  </si>
  <si>
    <t>Total salary accrued as at 31/3/2026 (i.e. 26/3/26 - 31/3/26 salary not paid till April 2026)</t>
  </si>
  <si>
    <t>ELIGIBLE PAYROLL CLAIM AMOUNT</t>
  </si>
  <si>
    <t>Payroll System Wages - Employees</t>
  </si>
  <si>
    <r>
      <rPr>
        <b/>
        <sz val="11"/>
        <color rgb="FF000000"/>
        <rFont val="Arial"/>
        <scheme val="major"/>
      </rPr>
      <t xml:space="preserve">Employee Name: * 
</t>
    </r>
    <r>
      <rPr>
        <i/>
        <sz val="10"/>
        <color rgb="FF000000"/>
        <rFont val="Arial"/>
        <scheme val="major"/>
      </rPr>
      <t>This helps us accurately reconcile the information provided with your payroll records.</t>
    </r>
  </si>
  <si>
    <t>Employee Role *</t>
  </si>
  <si>
    <t>Project/s *</t>
  </si>
  <si>
    <r>
      <t xml:space="preserve">Department * </t>
    </r>
    <r>
      <rPr>
        <sz val="11"/>
        <color rgb="FF000000"/>
        <rFont val="Arial"/>
        <family val="2"/>
        <scheme val="major"/>
      </rPr>
      <t>(Please select closest match from the dropdown)</t>
    </r>
  </si>
  <si>
    <t>FY 2024-2025 Wages *</t>
  </si>
  <si>
    <r>
      <t xml:space="preserve">Eligible % * </t>
    </r>
    <r>
      <rPr>
        <sz val="11"/>
        <color rgb="FF000000"/>
        <rFont val="Arial"/>
        <family val="2"/>
        <scheme val="major"/>
      </rPr>
      <t>(What percentage of the employee's time is spent on eligible game development activities?)</t>
    </r>
  </si>
  <si>
    <r>
      <t xml:space="preserve">Fulltime Time Equivalent * </t>
    </r>
    <r>
      <rPr>
        <sz val="11"/>
        <color rgb="FF000000"/>
        <rFont val="Arial"/>
        <family val="2"/>
        <scheme val="major"/>
      </rPr>
      <t>(Is the employee fulltime or part-time?)</t>
    </r>
  </si>
  <si>
    <r>
      <t xml:space="preserve">AMOUNT ELIGIBLE FOR GDSR </t>
    </r>
    <r>
      <rPr>
        <sz val="11"/>
        <color rgb="FF000000"/>
        <rFont val="Arial"/>
        <family val="2"/>
        <scheme val="major"/>
      </rPr>
      <t>(calculated based on wages and eligible %)</t>
    </r>
  </si>
  <si>
    <t>Intermediate Artist</t>
  </si>
  <si>
    <t>ALL</t>
  </si>
  <si>
    <t>Intermediate</t>
  </si>
  <si>
    <t>Senior Programmer</t>
  </si>
  <si>
    <t>Senior</t>
  </si>
  <si>
    <t>Finance Manager</t>
  </si>
  <si>
    <t>Chief Executive Officer</t>
  </si>
  <si>
    <t xml:space="preserve">The CEO dedicates 1 day/week to game design. This is tracked using time management software. </t>
  </si>
  <si>
    <t>Contractor Wages</t>
  </si>
  <si>
    <t>Employee Name: *</t>
  </si>
  <si>
    <t>Senior Game Designer</t>
  </si>
  <si>
    <t>Based in NZ</t>
  </si>
  <si>
    <t>Narrative Designer</t>
  </si>
  <si>
    <t>Game 2</t>
  </si>
  <si>
    <t>If these transactions are not already included in your payroll data (and summary above), please use the table below to provide a summary of total KiwiSaver employer contributions paid per employee during the financial year.</t>
  </si>
  <si>
    <t>Project/s</t>
  </si>
  <si>
    <t>Department</t>
  </si>
  <si>
    <t>Amount*</t>
  </si>
  <si>
    <t>Eligible %*</t>
  </si>
  <si>
    <t>Fulltime Time Equivalent</t>
  </si>
  <si>
    <t>Eligible Amount</t>
  </si>
  <si>
    <t xml:space="preserve">Bonuses included in employee contract </t>
  </si>
  <si>
    <t>If these transactions are not already included in your payroll data (and summary above), please use the table below to provide a summary of total Bonuses paid per employee during the financial year.</t>
  </si>
  <si>
    <t xml:space="preserve">Benefits included in employee contract </t>
  </si>
  <si>
    <t>If these transactions are not already included in your payroll data (and summary above), please use the table below to provide a summary of total Benefits paid per employee during the financial year.</t>
  </si>
  <si>
    <t>Benefit *</t>
  </si>
  <si>
    <t>Training included in employee contract (if not included in payroll)</t>
  </si>
  <si>
    <t>If these transactions are not already included in your payroll data (and summary above), please use the table below to provide a summary of total Training costs per employee during the financial year.</t>
  </si>
  <si>
    <t>Training*</t>
  </si>
  <si>
    <t xml:space="preserve"> Amount*</t>
  </si>
  <si>
    <t>Eligible Amount for GDSR*</t>
  </si>
  <si>
    <t>31/04/2025</t>
  </si>
  <si>
    <t>Unreal Engine workshop</t>
  </si>
  <si>
    <t>Intermediate Programmer</t>
  </si>
  <si>
    <t>Environment Art course</t>
  </si>
  <si>
    <t xml:space="preserve">Training for creating 3D environments </t>
  </si>
  <si>
    <t>Leadership mgmt training</t>
  </si>
  <si>
    <t>CEO</t>
  </si>
  <si>
    <t>Not specific to game development</t>
  </si>
  <si>
    <t>DEPRECIATION</t>
  </si>
  <si>
    <t>Depreciation Schedule Source:</t>
  </si>
  <si>
    <t>Computer Equipment: Hardware Depreciation</t>
  </si>
  <si>
    <t>Please list the depreciation costs for computer equipment used in game development (as defined in the GDSR Guidelines).</t>
  </si>
  <si>
    <t xml:space="preserve">Item </t>
  </si>
  <si>
    <t xml:space="preserve">Project/s </t>
  </si>
  <si>
    <t xml:space="preserve">Depreciation Method </t>
  </si>
  <si>
    <t xml:space="preserve">Cost </t>
  </si>
  <si>
    <t>Opening Value</t>
  </si>
  <si>
    <t>Purchases</t>
  </si>
  <si>
    <t>Disposals</t>
  </si>
  <si>
    <t>Closing Value</t>
  </si>
  <si>
    <t>Private Use Amount</t>
  </si>
  <si>
    <t>Eligible?</t>
  </si>
  <si>
    <t>2 x HP Probook 15.6" laptops</t>
  </si>
  <si>
    <t>Computer Equip</t>
  </si>
  <si>
    <t>Straight Line 10%</t>
  </si>
  <si>
    <t>1 x MacBookPro 15.4 16GB</t>
  </si>
  <si>
    <t>2 x Samsung 24" monitors</t>
  </si>
  <si>
    <t>Sandisk 240GB SSD Plus 2.5" SATA III SSD (8)</t>
  </si>
  <si>
    <t>iPhone 13 Pro 128 GB</t>
  </si>
  <si>
    <t>Samsung Galaxy S22 5G</t>
  </si>
  <si>
    <t>Total:</t>
  </si>
  <si>
    <t>Computer Equipment: Software Depreciation</t>
  </si>
  <si>
    <t>Please list the depreciation costs for software used in game development (as defined in the GDSR Guidelines).</t>
  </si>
  <si>
    <t>Unity Game Engine</t>
  </si>
  <si>
    <t>Software</t>
  </si>
  <si>
    <t>Game engine platform - New Game 24</t>
  </si>
  <si>
    <t>Low Value Assets (&lt;$1,000): Depreciation</t>
  </si>
  <si>
    <r>
      <rPr>
        <sz val="11"/>
        <color rgb="FF000000"/>
        <rFont val="Arial"/>
        <scheme val="minor"/>
      </rPr>
      <t xml:space="preserve">For items under $1,000, please list the depreciation costs for software and hardware used in game development (as defined in the GDSR Guidelines). </t>
    </r>
    <r>
      <rPr>
        <sz val="11"/>
        <color rgb="FFFFC000"/>
        <rFont val="Arial"/>
        <scheme val="minor"/>
      </rPr>
      <t>To be eligible, low-value assets must be depreciated and included in the company’s depreciation schedule.</t>
    </r>
  </si>
  <si>
    <t>PB Technologies Ltd - cable</t>
  </si>
  <si>
    <t>Logitech MX Ergo Mouse, Wireless, Black, Tilt Stand</t>
  </si>
  <si>
    <t>Unitek Ultrapro HDMI 2.1 Active Optical HDMI Cable, 5m</t>
  </si>
  <si>
    <t>Apple Magic Keyboard with Numeric Keypad - US English, Wireless, Bluetooth</t>
  </si>
  <si>
    <t>6x HP Cloud Stinger 2 Core, Gaming Headset, Binaural, Black</t>
  </si>
  <si>
    <t>Deepcool GAMMAXX 400 XT CPU Cooler</t>
  </si>
  <si>
    <t>Example of Depreciation: Broken down by account</t>
  </si>
  <si>
    <t xml:space="preserve">Account </t>
  </si>
  <si>
    <t>DEPR</t>
  </si>
  <si>
    <t>ELIGIBILITY %</t>
  </si>
  <si>
    <t>ELIGIBLE AMOUNT</t>
  </si>
  <si>
    <t>RATIONALE</t>
  </si>
  <si>
    <t>1 Apr 2024 - 31 Mar 2025</t>
  </si>
  <si>
    <t>Computer Equipment Hardware - Depreciation</t>
  </si>
  <si>
    <t>Relating to Game Development</t>
  </si>
  <si>
    <t>Computer Equipment Software - Depreciation</t>
  </si>
  <si>
    <t>Low Value Assets - Depreciation</t>
  </si>
  <si>
    <t>Grand Total</t>
  </si>
  <si>
    <t xml:space="preserve">MOVEMENT IN EMPLOYEE ANNUAL LEAVE ACCRUAL </t>
  </si>
  <si>
    <t>GDSR Period</t>
  </si>
  <si>
    <t>Employee Name *</t>
  </si>
  <si>
    <t>Annual Leave Balance in $ as at 1/4/2025</t>
  </si>
  <si>
    <t>Annual Leave Earned During the Period in $</t>
  </si>
  <si>
    <t>Annual Leave Taken During the Period in $</t>
  </si>
  <si>
    <t>Annual leave balance at 31/3/2026 in $        (the total amount should agreed to P&amp;L annual leave accrual)</t>
  </si>
  <si>
    <r>
      <rPr>
        <b/>
        <sz val="11"/>
        <color rgb="FF000000"/>
        <rFont val="Arial"/>
        <scheme val="major"/>
      </rPr>
      <t xml:space="preserve">Eligible % * </t>
    </r>
    <r>
      <rPr>
        <sz val="11"/>
        <color rgb="FF000000"/>
        <rFont val="Arial"/>
        <scheme val="major"/>
      </rPr>
      <t>(What percentage of the employee's time is spent on eligible game development activities?)</t>
    </r>
  </si>
  <si>
    <t>Amount Eligible for the GDSR (calculated based on wages and eligible %)</t>
  </si>
  <si>
    <t>1/4/2025 - 31/3/2026</t>
  </si>
  <si>
    <t>The CEO dedicates one day/week to game design. This is tracked using time management software.</t>
  </si>
  <si>
    <r>
      <t xml:space="preserve">The below example shows how to provide a summary of the total eligible expenses for a GDSR claim. Please enter your company's details into the following format. 
</t>
    </r>
    <r>
      <rPr>
        <b/>
        <sz val="11"/>
        <color rgb="FFFFC000"/>
        <rFont val="Arial"/>
        <scheme val="minor"/>
      </rPr>
      <t xml:space="preserve">NOTE: </t>
    </r>
    <r>
      <rPr>
        <sz val="11"/>
        <color rgb="FFFFC000"/>
        <rFont val="Arial"/>
        <scheme val="minor"/>
      </rPr>
      <t>The total cost should match the item amount in the P&amp;L. Feel free to edit the expenses titles to better reflect the item titles in your own P&amp;L.</t>
    </r>
  </si>
  <si>
    <r>
      <t xml:space="preserve">Applicant STUDIOS LIMITED
NZ TAX RESIDENT
</t>
    </r>
    <r>
      <rPr>
        <sz val="10"/>
        <color theme="1"/>
        <rFont val="Arial"/>
        <family val="2"/>
        <scheme val="minor"/>
      </rPr>
      <t>(OPERATING COMPANY 100% OWNED BY Applicant</t>
    </r>
    <r>
      <rPr>
        <sz val="11"/>
        <color theme="1"/>
        <rFont val="Arial"/>
        <family val="2"/>
        <scheme val="minor"/>
      </rPr>
      <t>)</t>
    </r>
  </si>
  <si>
    <r>
      <t xml:space="preserve">Please add your company’s P&amp;L details below or alternatively paste your audited P&amp;L for the GDSR period: </t>
    </r>
    <r>
      <rPr>
        <b/>
        <sz val="11"/>
        <color rgb="FFFFC000"/>
        <rFont val="Arial"/>
        <scheme val="minor"/>
      </rPr>
      <t>1 Apr 2025 - 31 March 2026</t>
    </r>
  </si>
  <si>
    <t>The below sheet is a good place to upload and showcase the raw data exported from your accounting system, in the form of a CSV file for example, containing all expenses necessary to calculate your total GDSR claim. There are no specific format recommendations as it is expected to vary for each company.</t>
  </si>
  <si>
    <r>
      <rPr>
        <sz val="11"/>
        <color rgb="FF000000"/>
        <rFont val="Arial"/>
        <scheme val="major"/>
      </rPr>
      <t xml:space="preserve">Please provide details of any government funding your company received in the last financial year (from April 1 to March 31) for work eligible under the GDSR. Include the period the funding covers and the timing of payment. 
</t>
    </r>
    <r>
      <rPr>
        <b/>
        <sz val="11"/>
        <color rgb="FFFFC000"/>
        <rFont val="Arial"/>
        <scheme val="major"/>
      </rPr>
      <t>NOTE:</t>
    </r>
    <r>
      <rPr>
        <sz val="11"/>
        <color rgb="FFFFC000"/>
        <rFont val="Arial"/>
        <scheme val="major"/>
      </rPr>
      <t xml:space="preserve"> The GDSR does not apply to expenditures that were already funded by any form of public or taxpayer-funded support, including grants, subsidies or payments from government departments, agencies or bodies (such as the RDTI, grants from CODE, etc). Any such funding will be deducted from your eligible GDSR amount. This exclusion applies to public or taxpayer-funded grants, subsidies, incentives or similar forms of support. Standard commercial arrangements (such as client or vendor work with government entities) will be eligible from 2026 onward. If no funding was received, please enter "N/A" in the first row.</t>
    </r>
  </si>
  <si>
    <r>
      <t xml:space="preserve">Please provide an extract of your expenses below, including (but not limited to) items such as consulting fees, trademark/IP costs, hosting, software subscriptions, game infrastructure and travel (e.g. for game development conferences). More information can be found in the Eligible Expenditure section of the GDSR Guidelines: www.nzonair.govt.nz/funding/game-development-sector-rebate-scheme-gdsr/
For software and software subscriptions, please specify which department or role is using each item and how it’s being used. This information is required to help NZ On Air’s assessment team better evaluate the eligibility of each expense.
</t>
    </r>
    <r>
      <rPr>
        <sz val="11"/>
        <color rgb="FFFFC000"/>
        <rFont val="Arial"/>
        <scheme val="minor"/>
      </rPr>
      <t>If reporting on a paid basis, please include the subscription period where a payment covers more than 12 months. If reporting on an incurred basis, please include the subscription period for each item so it is clear which portion falls within the eligible period.</t>
    </r>
  </si>
  <si>
    <t>Consulting fees directly related to game development are considered eligible expenditures. However, general business consulting is not eligible (refer to Eligible Expenditure listed on pages 7–8 of the GDSR Guidelines)._x000B_
Most accounting costs are ineligible, except for fees specifically related to preparing a GDSR application or GDSR audit._x000B_
Legal costs are limited to expenses for obtaining trademarks for intellectual property (including overseas registrations) and for obtaining or maintaining a classification from Te Mana Whakaatu Classification Office.</t>
  </si>
  <si>
    <t>General internet and data storage are considered infrastructure costs and are ineligible; hosting required to operate the game build and to support player access is eligible.</t>
  </si>
  <si>
    <r>
      <t>Source</t>
    </r>
    <r>
      <rPr>
        <sz val="11"/>
        <color rgb="FF000000"/>
        <rFont val="Arial"/>
        <scheme val="minor"/>
      </rPr>
      <t>: Please specify Payable Invoice (for electronic invoices), Spend Money (for cash transactions) or Manual Journal (for ledger entries).</t>
    </r>
  </si>
  <si>
    <t>Game production software-as-a-service - Special Projects</t>
  </si>
  <si>
    <t>Game production software-as-a-service</t>
  </si>
  <si>
    <t>Game development conference attendance - GDC</t>
  </si>
  <si>
    <t>Game development conference attendance - Unreal Fest 2023</t>
  </si>
  <si>
    <t>Game development conference attendance - NZGDC</t>
  </si>
  <si>
    <r>
      <t xml:space="preserve">Please include a summary of total ACC levies paid during the financial year. </t>
    </r>
    <r>
      <rPr>
        <b/>
        <sz val="11"/>
        <color rgb="FFFFC000"/>
        <rFont val="Arial"/>
        <scheme val="minor"/>
      </rPr>
      <t>Please note:</t>
    </r>
    <r>
      <rPr>
        <sz val="11"/>
        <color rgb="FFFFC000"/>
        <rFont val="Arial"/>
        <scheme val="minor"/>
      </rPr>
      <t xml:space="preserve"> The overall employee eligibility % will need to be applied to this total.</t>
    </r>
  </si>
  <si>
    <r>
      <t xml:space="preserve">This section includes expenditure on software-as-a-service (SaaS) expenses that are directly related to game development (e.g. game engines, production tools and art software). This may also include costs associated with user testing, debugging and the collection of user data. </t>
    </r>
    <r>
      <rPr>
        <b/>
        <sz val="11"/>
        <color rgb="FF000000"/>
        <rFont val="Arial"/>
        <family val="2"/>
        <scheme val="minor"/>
      </rPr>
      <t xml:space="preserve">Please note: </t>
    </r>
    <r>
      <rPr>
        <sz val="11"/>
        <color rgb="FF000000"/>
        <rFont val="Arial"/>
        <family val="2"/>
        <scheme val="minor"/>
      </rPr>
      <t>platform commissions, revenue-share fees or other royalties calculated per unit sold (such as fees charged by digital storefronts) are not eligible.</t>
    </r>
  </si>
  <si>
    <r>
      <t>Source</t>
    </r>
    <r>
      <rPr>
        <sz val="11"/>
        <color rgb="FF000000"/>
        <rFont val="Arial"/>
        <scheme val="minor"/>
      </rPr>
      <t>: Please specify Payable Invoice (for electronic invoices), Spend Money (for cash transactions) or Manual Journal (for accrued payments).</t>
    </r>
  </si>
  <si>
    <r>
      <t>Item</t>
    </r>
    <r>
      <rPr>
        <sz val="11"/>
        <color rgb="FF000000"/>
        <rFont val="Arial"/>
        <scheme val="minor"/>
      </rPr>
      <t>:* Please include the subscription period for any payments covering more than 12 months (paid basis), and for all items if reporting on an incurred basis.</t>
    </r>
  </si>
  <si>
    <t>The below sheet is a useful place to upload and showcase the raw data exported from your payroll system, possibly in the form of a CSV file, containing all payroll data necessary to calculate your total GDSR claim. There are no specific format recommendations as we would expect this to vary for each company.</t>
  </si>
  <si>
    <t>Below is a template for listing your eligible NZ domiciled employee and contractor expenses. Please note that all columns marked with  the * symbol are required fields. 
For any employees who only spend a percentage of their time on eligible game development activities, please make sure to record what percentage of their time is eligible for the GDSR, as well as a rationale for the percentage listed. NZ On Air may ask for evidence of this work.
Include ACC levies, Kiwisaver, bonuses, benefits and training contributions ONLY if they are part of an official employment package, as specified in each employee or contractor's contract. NZ On Air may request proof of these items in your employee or contactor's contracts.</t>
  </si>
  <si>
    <t>Extract from the GDSR Design Features - Policy wording: "For clarity, specific inclusions are: Well-structured market-level remuneration packages, included in employment or contractor agreements, paid via regular payroll systems including PAYE and other taxes, to employees and independent contractors who are domiciled in New Zealand who perform work or services directly for the business that are attributable to the development of digital games and which include the following types of functions and tasks:
 - project management;
 - development, including, for example, game design, software development and programming, engineering (including for audio, graphics, physics, software and backend and servers), prototyping and product management;
 - writing and story designing, including, for example, narrative design, world building, character design and cultural consulting (including on te ao Māori);
 - production, including, for example, artistic, creative and design direction, and production;
 - art and design, including, for example, drawing, painting, animation, performance (for music, voice and motion capture), song writing, composing, music and sound design;
 - marketing and community development, including, for example, go-to-market strategy, community management, influencer engagement, social media management and content creation, user acquisition management, and localising games for specific markets/languages;
 - live operations of an online game, including, for example, data science, business intelligence, metrics and analytics management, playtesting and build management/deployment;
 - player research and game quality improvements, including, for example, user experience design and testing, behaviour analysis and quality assurance testing;
 - and other people performing similar tasks or functions to those listed above."</t>
  </si>
  <si>
    <t>Total salary accrued as at 31/3/2025 (i.e. 27/3/25 to 31/3/25 salary not paid till April 2025)</t>
  </si>
  <si>
    <t>Total salary expenses for the period (this figure should reconcile with your P&amp;L)</t>
  </si>
  <si>
    <t>Please include a summary of total wages per employee during the financial year using the below template table. This includes information on the percentage of eligible game development work per employee and whether they are fulltime equivalent or part-time. Please also include ineligible staff that are included in your payroll to enable us to cross-reference that with the raw data in the Employee Data tab during assessment of your application.</t>
  </si>
  <si>
    <r>
      <rPr>
        <b/>
        <sz val="11"/>
        <color rgb="FF000000"/>
        <rFont val="Arial"/>
        <family val="2"/>
        <scheme val="major"/>
      </rPr>
      <t xml:space="preserve">Level of Experience * </t>
    </r>
    <r>
      <rPr>
        <sz val="11"/>
        <color rgb="FF000000"/>
        <rFont val="Arial"/>
        <family val="2"/>
        <scheme val="major"/>
      </rPr>
      <t>(Please select from the dropdown)</t>
    </r>
  </si>
  <si>
    <t>Please include a summary of total wages per contractor during the financial year using the below template table. This includes information on the percentage of eligible game development work and whether they are fulltime equivalent or part-time. Please also include ineligible contractors that are included in your payroll to allow for cross-referencing with the raw data in the Employee Data tab during assessment of your application.</t>
  </si>
  <si>
    <r>
      <rPr>
        <b/>
        <sz val="11"/>
        <color rgb="FF000000"/>
        <rFont val="Arial"/>
        <family val="2"/>
        <scheme val="major"/>
      </rPr>
      <t xml:space="preserve">Level of Experience * </t>
    </r>
    <r>
      <rPr>
        <sz val="11"/>
        <color rgb="FF000000"/>
        <rFont val="Arial"/>
        <family val="2"/>
        <scheme val="major"/>
      </rPr>
      <t>(Please select from dropdown)</t>
    </r>
  </si>
  <si>
    <t>Kiwisaver employer contribution included in employee contract (including ESCT)</t>
  </si>
  <si>
    <r>
      <t xml:space="preserve">The worksheet below provides an example of depreciation broken down by asset name. Where depreciation is apportioned, please explain the rationale for the portion claimed as eligible under the GDSR. </t>
    </r>
    <r>
      <rPr>
        <sz val="11"/>
        <color rgb="FFFFC000"/>
        <rFont val="Arial"/>
        <scheme val="minor"/>
      </rPr>
      <t>All depreciated items MUST be included in the company’s depreciation schedule to be considered eligible.</t>
    </r>
  </si>
  <si>
    <t>This section is only required if your financial accounts record annual leave accrual separately to salary expenses. Please enter the movement in annual leave per employee, which must reconcile to your payroll report or general ledger account for annual leave accrual movements during the GDSR period (1 April 2025 – 31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</si>
</sst>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Red]\-&quot;$&quot;#,##0"/>
    <numFmt numFmtId="44" formatCode="_-&quot;$&quot;* #,##0.00_-;\-&quot;$&quot;* #,##0.00_-;_-&quot;$&quot;* &quot;-&quot;??_-;_-@_-"/>
    <numFmt numFmtId="164" formatCode="&quot;$&quot;#,##0.00"/>
    <numFmt numFmtId="165" formatCode="dd\ mmm\ yyyy"/>
    <numFmt numFmtId="166" formatCode="#,##0.00;\(#,##0.00\)"/>
    <numFmt numFmtId="167" formatCode="ddd&quot; &quot;d&quot;/&quot;m&quot;/&quot;yy"/>
    <numFmt numFmtId="168" formatCode="_([$$-409]* #,##0.00_);_([$$-409]* \(#,##0.00\);_([$$-409]* &quot;-&quot;??_);_(@_)"/>
    <numFmt numFmtId="169" formatCode="_([$$-409]* #,##0_);_([$$-409]* \(#,##0\);_([$$-409]* &quot;-&quot;??_);_(@_)"/>
    <numFmt numFmtId="170" formatCode="[$-409]d\-mmm\-yyyy;@"/>
    <numFmt numFmtId="171" formatCode="_(&quot;$&quot;* #,##0_);_(&quot;$&quot;* \(#,##0\);_(&quot;$&quot;* &quot;-&quot;??_);_(@_)"/>
    <numFmt numFmtId="172" formatCode="d/mm/yyyy;@"/>
  </numFmts>
  <fonts count="44" x14ac:knownFonts="1">
    <font>
      <sz val="10"/>
      <color rgb="FF000000"/>
      <name val="Arial"/>
      <scheme val="minor"/>
    </font>
    <font>
      <sz val="11"/>
      <color theme="1"/>
      <name val="Arial"/>
      <family val="2"/>
      <scheme val="minor"/>
    </font>
    <font>
      <sz val="11"/>
      <color theme="1"/>
      <name val="Arial"/>
      <family val="2"/>
      <scheme val="minor"/>
    </font>
    <font>
      <sz val="11"/>
      <color theme="1"/>
      <name val="Arial"/>
      <family val="2"/>
      <scheme val="minor"/>
    </font>
    <font>
      <sz val="10"/>
      <color rgb="FF000000"/>
      <name val="Arial"/>
      <family val="2"/>
      <scheme val="minor"/>
    </font>
    <font>
      <sz val="11"/>
      <color theme="1"/>
      <name val="Barlow"/>
    </font>
    <font>
      <sz val="11"/>
      <color rgb="FF000000"/>
      <name val="Arial"/>
      <family val="2"/>
      <scheme val="minor"/>
    </font>
    <font>
      <sz val="11"/>
      <name val="Arial"/>
      <family val="2"/>
      <scheme val="minor"/>
    </font>
    <font>
      <sz val="11"/>
      <color rgb="FF000000"/>
      <name val="Arial"/>
      <family val="2"/>
      <scheme val="minor"/>
    </font>
    <font>
      <i/>
      <sz val="11"/>
      <color rgb="FF000000"/>
      <name val="Arial"/>
      <family val="2"/>
      <scheme val="minor"/>
    </font>
    <font>
      <b/>
      <sz val="11"/>
      <color rgb="FF000000"/>
      <name val="Arial"/>
      <family val="2"/>
      <scheme val="minor"/>
    </font>
    <font>
      <b/>
      <sz val="11"/>
      <color theme="1"/>
      <name val="Arial"/>
      <family val="2"/>
      <scheme val="minor"/>
    </font>
    <font>
      <sz val="11"/>
      <color theme="1"/>
      <name val="Arial"/>
      <family val="2"/>
    </font>
    <font>
      <b/>
      <sz val="11"/>
      <color rgb="FF000000"/>
      <name val="Arial"/>
      <family val="2"/>
      <scheme val="major"/>
    </font>
    <font>
      <sz val="11"/>
      <color rgb="FF000000"/>
      <name val="Arial"/>
      <family val="2"/>
      <scheme val="major"/>
    </font>
    <font>
      <i/>
      <sz val="11"/>
      <color rgb="FF000000"/>
      <name val="Arial"/>
      <family val="2"/>
      <scheme val="major"/>
    </font>
    <font>
      <i/>
      <sz val="11"/>
      <color theme="1"/>
      <name val="Arial"/>
      <family val="2"/>
      <scheme val="minor"/>
    </font>
    <font>
      <b/>
      <sz val="11"/>
      <color theme="1"/>
      <name val="Arial"/>
      <family val="2"/>
      <scheme val="major"/>
    </font>
    <font>
      <sz val="11"/>
      <color rgb="FF000000"/>
      <name val="Arial"/>
      <family val="2"/>
    </font>
    <font>
      <b/>
      <sz val="11"/>
      <color theme="1"/>
      <name val="Arial"/>
      <family val="2"/>
    </font>
    <font>
      <b/>
      <sz val="11"/>
      <color rgb="FF000000"/>
      <name val="Arial"/>
      <family val="2"/>
    </font>
    <font>
      <sz val="11"/>
      <color rgb="FF000000"/>
      <name val="Barlow"/>
    </font>
    <font>
      <b/>
      <sz val="11"/>
      <color theme="0"/>
      <name val="Arial"/>
      <family val="2"/>
      <scheme val="major"/>
    </font>
    <font>
      <sz val="11"/>
      <color theme="0"/>
      <name val="Arial"/>
      <family val="2"/>
      <scheme val="minor"/>
    </font>
    <font>
      <b/>
      <sz val="11"/>
      <color theme="0"/>
      <name val="Arial"/>
      <family val="2"/>
    </font>
    <font>
      <b/>
      <sz val="11"/>
      <color theme="0"/>
      <name val="Arial"/>
      <family val="2"/>
      <scheme val="minor"/>
    </font>
    <font>
      <sz val="11"/>
      <color rgb="FFFF0000"/>
      <name val="Arial"/>
      <family val="2"/>
      <scheme val="minor"/>
    </font>
    <font>
      <b/>
      <i/>
      <sz val="11"/>
      <color rgb="FF000000"/>
      <name val="Arial"/>
      <family val="2"/>
      <scheme val="minor"/>
    </font>
    <font>
      <b/>
      <sz val="11"/>
      <color rgb="FFFFFF00"/>
      <name val="Arial"/>
      <family val="2"/>
    </font>
    <font>
      <sz val="11"/>
      <color rgb="FF000000"/>
      <name val="Arial"/>
      <scheme val="major"/>
    </font>
    <font>
      <sz val="11"/>
      <color rgb="FF000000"/>
      <name val="Arial"/>
      <scheme val="minor"/>
    </font>
    <font>
      <b/>
      <sz val="11"/>
      <color rgb="FF000000"/>
      <name val="Arial"/>
      <scheme val="minor"/>
    </font>
    <font>
      <b/>
      <sz val="11"/>
      <color rgb="FF000000"/>
      <name val="Arial"/>
      <scheme val="major"/>
    </font>
    <font>
      <b/>
      <sz val="11"/>
      <color rgb="FFFFC000"/>
      <name val="Arial"/>
      <scheme val="minor"/>
    </font>
    <font>
      <sz val="11"/>
      <color rgb="FFFFC000"/>
      <name val="Arial"/>
      <scheme val="minor"/>
    </font>
    <font>
      <b/>
      <sz val="11"/>
      <color rgb="FFFFC000"/>
      <name val="Arial"/>
      <scheme val="major"/>
    </font>
    <font>
      <sz val="11"/>
      <color rgb="FFFFC000"/>
      <name val="Arial"/>
      <scheme val="major"/>
    </font>
    <font>
      <b/>
      <sz val="11"/>
      <color rgb="FFFFC000"/>
      <name val="Arial"/>
    </font>
    <font>
      <b/>
      <sz val="11"/>
      <color rgb="FFFFC000"/>
      <name val="Arial"/>
      <family val="2"/>
    </font>
    <font>
      <i/>
      <sz val="10"/>
      <color rgb="FF000000"/>
      <name val="Arial"/>
      <scheme val="major"/>
    </font>
    <font>
      <i/>
      <sz val="10"/>
      <color rgb="FF000000"/>
      <name val="Arial"/>
      <scheme val="minor"/>
    </font>
    <font>
      <b/>
      <sz val="11"/>
      <color theme="0"/>
      <name val="Arial"/>
    </font>
    <font>
      <sz val="10"/>
      <color theme="1"/>
      <name val="Arial"/>
      <family val="2"/>
      <scheme val="minor"/>
    </font>
    <font>
      <sz val="11"/>
      <color rgb="FFFFC000"/>
      <name val="Arial"/>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theme="4"/>
        <bgColor indexed="64"/>
      </patternFill>
    </fill>
    <fill>
      <patternFill patternType="solid">
        <fgColor theme="4" tint="-0.499984740745262"/>
        <bgColor indexed="64"/>
      </patternFill>
    </fill>
    <fill>
      <patternFill patternType="solid">
        <fgColor theme="0" tint="-0.34998626667073579"/>
        <bgColor indexed="64"/>
      </patternFill>
    </fill>
  </fills>
  <borders count="42">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EBEBEB"/>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EBEBEB"/>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rgb="FF000000"/>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s>
  <cellStyleXfs count="2">
    <xf numFmtId="0" fontId="0" fillId="0" borderId="0"/>
    <xf numFmtId="9" fontId="4" fillId="0" borderId="0" applyFont="0" applyFill="0" applyBorder="0" applyAlignment="0" applyProtection="0"/>
  </cellStyleXfs>
  <cellXfs count="314">
    <xf numFmtId="0" fontId="0" fillId="0" borderId="0" xfId="0"/>
    <xf numFmtId="0" fontId="5" fillId="0" borderId="15" xfId="0" applyFont="1" applyBorder="1"/>
    <xf numFmtId="0" fontId="5" fillId="0" borderId="0" xfId="0" applyFont="1"/>
    <xf numFmtId="0" fontId="5" fillId="0" borderId="0" xfId="0" applyFont="1" applyAlignment="1">
      <alignment vertical="center"/>
    </xf>
    <xf numFmtId="0" fontId="6" fillId="0" borderId="19" xfId="0" applyFont="1" applyBorder="1" applyAlignment="1">
      <alignment horizontal="left" vertical="top"/>
    </xf>
    <xf numFmtId="0" fontId="6" fillId="0" borderId="7" xfId="0" applyFont="1" applyBorder="1" applyAlignment="1">
      <alignment horizontal="left" vertical="top"/>
    </xf>
    <xf numFmtId="9" fontId="6" fillId="0" borderId="7" xfId="0" applyNumberFormat="1" applyFont="1" applyBorder="1" applyAlignment="1">
      <alignment horizontal="left" vertical="top"/>
    </xf>
    <xf numFmtId="0" fontId="6" fillId="0" borderId="20" xfId="0" applyFont="1" applyBorder="1" applyAlignment="1">
      <alignment horizontal="left" vertical="top"/>
    </xf>
    <xf numFmtId="0" fontId="9" fillId="0" borderId="17" xfId="0" applyFont="1" applyBorder="1" applyAlignment="1">
      <alignment horizontal="left" vertical="top" wrapText="1"/>
    </xf>
    <xf numFmtId="0" fontId="6" fillId="0" borderId="0" xfId="0" applyFont="1" applyAlignment="1">
      <alignment horizontal="left" vertical="top"/>
    </xf>
    <xf numFmtId="0" fontId="8" fillId="0" borderId="0" xfId="0" applyFont="1" applyAlignment="1">
      <alignment horizontal="left" vertical="top"/>
    </xf>
    <xf numFmtId="0" fontId="14" fillId="0" borderId="0" xfId="0" applyFont="1" applyAlignment="1">
      <alignment horizontal="left" vertical="top"/>
    </xf>
    <xf numFmtId="0" fontId="14" fillId="0" borderId="7" xfId="0" applyFont="1" applyBorder="1" applyAlignment="1">
      <alignment horizontal="left" vertical="top" wrapText="1"/>
    </xf>
    <xf numFmtId="9" fontId="14" fillId="0" borderId="7" xfId="0" applyNumberFormat="1" applyFont="1" applyBorder="1" applyAlignment="1">
      <alignment horizontal="left" vertical="top" wrapText="1"/>
    </xf>
    <xf numFmtId="0" fontId="13" fillId="2" borderId="7" xfId="0" applyFont="1" applyFill="1" applyBorder="1" applyAlignment="1">
      <alignment horizontal="left" vertical="top" wrapText="1"/>
    </xf>
    <xf numFmtId="6" fontId="13" fillId="2" borderId="7" xfId="0" applyNumberFormat="1" applyFont="1" applyFill="1" applyBorder="1" applyAlignment="1">
      <alignment horizontal="left" vertical="top" wrapText="1"/>
    </xf>
    <xf numFmtId="9" fontId="6" fillId="0" borderId="17" xfId="0" applyNumberFormat="1" applyFont="1" applyBorder="1" applyAlignment="1">
      <alignment horizontal="left" vertical="top"/>
    </xf>
    <xf numFmtId="0" fontId="6" fillId="0" borderId="22" xfId="0" applyFont="1" applyBorder="1" applyAlignment="1">
      <alignment horizontal="left" vertical="top"/>
    </xf>
    <xf numFmtId="165" fontId="11" fillId="2" borderId="7" xfId="0" applyNumberFormat="1" applyFont="1" applyFill="1" applyBorder="1" applyAlignment="1">
      <alignment horizontal="left" vertical="top"/>
    </xf>
    <xf numFmtId="0" fontId="11" fillId="2" borderId="7" xfId="0" applyFont="1" applyFill="1" applyBorder="1" applyAlignment="1">
      <alignment horizontal="left" vertical="top"/>
    </xf>
    <xf numFmtId="10" fontId="11" fillId="2" borderId="7" xfId="1" applyNumberFormat="1" applyFont="1" applyFill="1" applyBorder="1" applyAlignment="1">
      <alignment horizontal="left" vertical="top"/>
    </xf>
    <xf numFmtId="0" fontId="11" fillId="2" borderId="7" xfId="0" applyFont="1" applyFill="1" applyBorder="1"/>
    <xf numFmtId="0" fontId="11" fillId="2" borderId="22" xfId="0" applyFont="1" applyFill="1" applyBorder="1" applyAlignment="1">
      <alignment horizontal="left" vertical="top"/>
    </xf>
    <xf numFmtId="164" fontId="11" fillId="2" borderId="7" xfId="0" applyNumberFormat="1" applyFont="1" applyFill="1" applyBorder="1" applyAlignment="1">
      <alignment horizontal="left" vertical="top"/>
    </xf>
    <xf numFmtId="164" fontId="11" fillId="2" borderId="7" xfId="1" applyNumberFormat="1" applyFont="1" applyFill="1" applyBorder="1" applyAlignment="1">
      <alignment horizontal="left" vertical="top"/>
    </xf>
    <xf numFmtId="169" fontId="11" fillId="3" borderId="20" xfId="0" applyNumberFormat="1" applyFont="1" applyFill="1" applyBorder="1" applyAlignment="1">
      <alignment horizontal="left" vertical="top"/>
    </xf>
    <xf numFmtId="3" fontId="11" fillId="3" borderId="20" xfId="0" applyNumberFormat="1" applyFont="1" applyFill="1" applyBorder="1" applyAlignment="1">
      <alignment horizontal="left" vertical="top"/>
    </xf>
    <xf numFmtId="169" fontId="11" fillId="0" borderId="7" xfId="0" applyNumberFormat="1" applyFont="1" applyBorder="1" applyAlignment="1">
      <alignment horizontal="left" vertical="top"/>
    </xf>
    <xf numFmtId="0" fontId="11" fillId="2" borderId="20" xfId="0" applyFont="1" applyFill="1" applyBorder="1" applyAlignment="1">
      <alignment horizontal="left" vertical="top"/>
    </xf>
    <xf numFmtId="0" fontId="6" fillId="0" borderId="0" xfId="0" applyFont="1" applyAlignment="1">
      <alignment vertical="top"/>
    </xf>
    <xf numFmtId="0" fontId="6" fillId="0" borderId="0" xfId="0" applyFont="1" applyAlignment="1">
      <alignment vertical="top" wrapText="1"/>
    </xf>
    <xf numFmtId="6" fontId="13" fillId="0" borderId="0" xfId="0" applyNumberFormat="1" applyFont="1" applyAlignment="1">
      <alignment horizontal="left" vertical="top"/>
    </xf>
    <xf numFmtId="0" fontId="11" fillId="2" borderId="17" xfId="0" applyFont="1" applyFill="1" applyBorder="1" applyAlignment="1">
      <alignment vertical="top"/>
    </xf>
    <xf numFmtId="9" fontId="11" fillId="0" borderId="22" xfId="0" applyNumberFormat="1" applyFont="1" applyBorder="1" applyAlignment="1">
      <alignment horizontal="right" vertical="top"/>
    </xf>
    <xf numFmtId="0" fontId="10" fillId="0" borderId="0" xfId="0" applyFont="1" applyAlignment="1">
      <alignment vertical="top"/>
    </xf>
    <xf numFmtId="0" fontId="8" fillId="0" borderId="0" xfId="0" applyFont="1"/>
    <xf numFmtId="0" fontId="8" fillId="0" borderId="0" xfId="0" applyFont="1" applyAlignment="1">
      <alignment vertical="top"/>
    </xf>
    <xf numFmtId="164" fontId="11" fillId="2" borderId="7" xfId="0" applyNumberFormat="1" applyFont="1" applyFill="1" applyBorder="1" applyAlignment="1">
      <alignment horizontal="right" vertical="top"/>
    </xf>
    <xf numFmtId="0" fontId="11" fillId="3" borderId="0" xfId="0" applyFont="1" applyFill="1" applyAlignment="1">
      <alignment horizontal="left" vertical="top"/>
    </xf>
    <xf numFmtId="0" fontId="11" fillId="0" borderId="0" xfId="0" applyFont="1"/>
    <xf numFmtId="0" fontId="16" fillId="0" borderId="0" xfId="0" applyFont="1" applyAlignment="1">
      <alignment horizontal="left" vertical="top"/>
    </xf>
    <xf numFmtId="10" fontId="11" fillId="2" borderId="7" xfId="0" applyNumberFormat="1" applyFont="1" applyFill="1" applyBorder="1" applyAlignment="1">
      <alignment horizontal="left" vertical="top"/>
    </xf>
    <xf numFmtId="0" fontId="8" fillId="2" borderId="0" xfId="0" applyFont="1" applyFill="1"/>
    <xf numFmtId="0" fontId="10" fillId="0" borderId="0" xfId="0" applyFont="1"/>
    <xf numFmtId="0" fontId="10" fillId="2" borderId="0" xfId="0" applyFont="1" applyFill="1"/>
    <xf numFmtId="0" fontId="18" fillId="0" borderId="0" xfId="0" applyFont="1"/>
    <xf numFmtId="10" fontId="11" fillId="2" borderId="20" xfId="0" applyNumberFormat="1" applyFont="1" applyFill="1" applyBorder="1" applyAlignment="1">
      <alignment horizontal="left" vertical="top"/>
    </xf>
    <xf numFmtId="0" fontId="6" fillId="0" borderId="0" xfId="0" applyFont="1" applyAlignment="1">
      <alignment horizontal="left" vertical="top" wrapText="1"/>
    </xf>
    <xf numFmtId="0" fontId="6" fillId="0" borderId="17" xfId="0" applyFont="1" applyBorder="1" applyAlignment="1">
      <alignment horizontal="left" vertical="top" wrapText="1"/>
    </xf>
    <xf numFmtId="167" fontId="11" fillId="2" borderId="7" xfId="0" applyNumberFormat="1" applyFont="1" applyFill="1" applyBorder="1" applyAlignment="1">
      <alignment horizontal="left" vertical="top"/>
    </xf>
    <xf numFmtId="9" fontId="11" fillId="2" borderId="7" xfId="0" applyNumberFormat="1" applyFont="1" applyFill="1" applyBorder="1" applyAlignment="1">
      <alignment horizontal="left" vertical="top"/>
    </xf>
    <xf numFmtId="0" fontId="10" fillId="2" borderId="17" xfId="0" applyFont="1" applyFill="1" applyBorder="1" applyAlignment="1">
      <alignment horizontal="left" vertical="top"/>
    </xf>
    <xf numFmtId="0" fontId="10" fillId="2" borderId="7" xfId="0" applyFont="1" applyFill="1" applyBorder="1" applyAlignment="1">
      <alignment horizontal="left" vertical="top"/>
    </xf>
    <xf numFmtId="6" fontId="6" fillId="0" borderId="0" xfId="0" applyNumberFormat="1" applyFont="1" applyAlignment="1">
      <alignment horizontal="left" vertical="top"/>
    </xf>
    <xf numFmtId="167" fontId="12" fillId="0" borderId="0" xfId="0" applyNumberFormat="1" applyFont="1" applyAlignment="1">
      <alignment horizontal="left" vertical="top"/>
    </xf>
    <xf numFmtId="0" fontId="17" fillId="2" borderId="7" xfId="0" applyFont="1" applyFill="1" applyBorder="1" applyAlignment="1">
      <alignment horizontal="left" vertical="top"/>
    </xf>
    <xf numFmtId="167" fontId="17" fillId="2" borderId="7" xfId="0" applyNumberFormat="1" applyFont="1" applyFill="1" applyBorder="1" applyAlignment="1">
      <alignment horizontal="left" vertical="top"/>
    </xf>
    <xf numFmtId="10" fontId="17" fillId="2" borderId="17" xfId="0" applyNumberFormat="1" applyFont="1" applyFill="1" applyBorder="1" applyAlignment="1">
      <alignment horizontal="left" vertical="top"/>
    </xf>
    <xf numFmtId="0" fontId="12" fillId="0" borderId="0" xfId="0" applyFont="1" applyAlignment="1">
      <alignment horizontal="left" vertical="top"/>
    </xf>
    <xf numFmtId="0" fontId="19" fillId="2" borderId="7" xfId="0" applyFont="1" applyFill="1" applyBorder="1" applyAlignment="1">
      <alignment horizontal="left" vertical="top"/>
    </xf>
    <xf numFmtId="0" fontId="12" fillId="0" borderId="7" xfId="0" applyFont="1" applyBorder="1" applyAlignment="1">
      <alignment horizontal="left" vertical="top"/>
    </xf>
    <xf numFmtId="0" fontId="20" fillId="2" borderId="17" xfId="0" applyFont="1" applyFill="1" applyBorder="1" applyAlignment="1">
      <alignment horizontal="left" vertical="top"/>
    </xf>
    <xf numFmtId="0" fontId="12" fillId="0" borderId="3" xfId="0" applyFont="1" applyBorder="1" applyAlignment="1">
      <alignment horizontal="left" vertical="top" wrapText="1"/>
    </xf>
    <xf numFmtId="166" fontId="12" fillId="0" borderId="7" xfId="0" applyNumberFormat="1" applyFont="1" applyBorder="1" applyAlignment="1">
      <alignment horizontal="left" vertical="top"/>
    </xf>
    <xf numFmtId="9" fontId="12" fillId="0" borderId="7" xfId="0" applyNumberFormat="1" applyFont="1" applyBorder="1" applyAlignment="1">
      <alignment horizontal="left" vertical="top"/>
    </xf>
    <xf numFmtId="0" fontId="12" fillId="0" borderId="23" xfId="0" applyFont="1" applyBorder="1" applyAlignment="1">
      <alignment horizontal="left" vertical="top" wrapText="1"/>
    </xf>
    <xf numFmtId="0" fontId="19" fillId="2" borderId="17" xfId="0" applyFont="1" applyFill="1" applyBorder="1" applyAlignment="1">
      <alignment horizontal="left" vertical="top"/>
    </xf>
    <xf numFmtId="166" fontId="19" fillId="2" borderId="7" xfId="0" applyNumberFormat="1" applyFont="1" applyFill="1" applyBorder="1" applyAlignment="1">
      <alignment horizontal="left" vertical="top"/>
    </xf>
    <xf numFmtId="0" fontId="21" fillId="0" borderId="0" xfId="0" applyFont="1" applyAlignment="1">
      <alignment horizontal="left" vertical="top"/>
    </xf>
    <xf numFmtId="0" fontId="9" fillId="0" borderId="0" xfId="0" applyFont="1" applyAlignment="1">
      <alignment horizontal="left" vertical="top"/>
    </xf>
    <xf numFmtId="166" fontId="12" fillId="0" borderId="0" xfId="0" applyNumberFormat="1" applyFont="1" applyAlignment="1">
      <alignment horizontal="left" vertical="top"/>
    </xf>
    <xf numFmtId="166" fontId="12" fillId="0" borderId="8" xfId="0" applyNumberFormat="1" applyFont="1" applyBorder="1" applyAlignment="1">
      <alignment horizontal="left" vertical="top"/>
    </xf>
    <xf numFmtId="0" fontId="10" fillId="2" borderId="7" xfId="0" applyFont="1" applyFill="1" applyBorder="1" applyAlignment="1">
      <alignment horizontal="left" vertical="top" wrapText="1"/>
    </xf>
    <xf numFmtId="0" fontId="6" fillId="0" borderId="3" xfId="0" applyFont="1" applyBorder="1" applyAlignment="1">
      <alignment horizontal="left" vertical="top" wrapText="1"/>
    </xf>
    <xf numFmtId="0" fontId="6" fillId="0" borderId="7" xfId="0" applyFont="1" applyBorder="1" applyAlignment="1">
      <alignment horizontal="left" vertical="top" wrapText="1"/>
    </xf>
    <xf numFmtId="0" fontId="17" fillId="2" borderId="7" xfId="0" applyFont="1" applyFill="1" applyBorder="1" applyAlignment="1">
      <alignment horizontal="left" vertical="top" wrapText="1"/>
    </xf>
    <xf numFmtId="0" fontId="11" fillId="2" borderId="22" xfId="0" applyFont="1" applyFill="1" applyBorder="1"/>
    <xf numFmtId="164" fontId="11" fillId="2" borderId="22" xfId="0" applyNumberFormat="1" applyFont="1" applyFill="1" applyBorder="1"/>
    <xf numFmtId="0" fontId="6" fillId="0" borderId="6" xfId="0" applyFont="1" applyBorder="1" applyAlignment="1">
      <alignment vertical="top"/>
    </xf>
    <xf numFmtId="0" fontId="13" fillId="2" borderId="20" xfId="0" applyFont="1" applyFill="1" applyBorder="1" applyAlignment="1">
      <alignment horizontal="left" vertical="top" wrapText="1"/>
    </xf>
    <xf numFmtId="9" fontId="6" fillId="0" borderId="7" xfId="0" applyNumberFormat="1" applyFont="1" applyBorder="1"/>
    <xf numFmtId="169" fontId="11" fillId="0" borderId="22" xfId="0" applyNumberFormat="1" applyFont="1" applyBorder="1" applyAlignment="1">
      <alignment horizontal="left" vertical="top"/>
    </xf>
    <xf numFmtId="0" fontId="11" fillId="2" borderId="5" xfId="0" applyFont="1" applyFill="1" applyBorder="1" applyAlignment="1">
      <alignment vertical="top"/>
    </xf>
    <xf numFmtId="169" fontId="11" fillId="3" borderId="1" xfId="0" applyNumberFormat="1" applyFont="1" applyFill="1" applyBorder="1" applyAlignment="1">
      <alignment horizontal="left" vertical="top"/>
    </xf>
    <xf numFmtId="169" fontId="11" fillId="0" borderId="17" xfId="0" applyNumberFormat="1" applyFont="1" applyBorder="1" applyAlignment="1">
      <alignment horizontal="left" vertical="top"/>
    </xf>
    <xf numFmtId="0" fontId="17" fillId="0" borderId="7" xfId="0" applyFont="1" applyBorder="1" applyAlignment="1">
      <alignment horizontal="left" vertical="top"/>
    </xf>
    <xf numFmtId="0" fontId="16" fillId="2" borderId="1" xfId="0" applyFont="1" applyFill="1" applyBorder="1" applyAlignment="1">
      <alignment horizontal="left" vertical="top"/>
    </xf>
    <xf numFmtId="14" fontId="6" fillId="0" borderId="7" xfId="0" applyNumberFormat="1" applyFont="1" applyBorder="1" applyAlignment="1">
      <alignment horizontal="left" vertical="top"/>
    </xf>
    <xf numFmtId="44" fontId="12" fillId="0" borderId="7" xfId="0" applyNumberFormat="1" applyFont="1" applyBorder="1" applyAlignment="1">
      <alignment horizontal="left" vertical="top"/>
    </xf>
    <xf numFmtId="44" fontId="6" fillId="0" borderId="7" xfId="0" applyNumberFormat="1" applyFont="1" applyBorder="1" applyAlignment="1">
      <alignment horizontal="left" vertical="top"/>
    </xf>
    <xf numFmtId="44" fontId="10" fillId="2" borderId="7" xfId="0" applyNumberFormat="1" applyFont="1" applyFill="1" applyBorder="1" applyAlignment="1">
      <alignment horizontal="left" vertical="top"/>
    </xf>
    <xf numFmtId="44" fontId="19" fillId="2" borderId="7" xfId="0" applyNumberFormat="1" applyFont="1" applyFill="1" applyBorder="1" applyAlignment="1">
      <alignment horizontal="left" vertical="top"/>
    </xf>
    <xf numFmtId="44" fontId="11" fillId="2" borderId="7" xfId="0" applyNumberFormat="1" applyFont="1" applyFill="1" applyBorder="1" applyAlignment="1">
      <alignment horizontal="left" vertical="top"/>
    </xf>
    <xf numFmtId="44" fontId="13" fillId="2" borderId="7" xfId="0" applyNumberFormat="1" applyFont="1" applyFill="1" applyBorder="1" applyAlignment="1">
      <alignment horizontal="left" vertical="top" wrapText="1"/>
    </xf>
    <xf numFmtId="44" fontId="6" fillId="0" borderId="19" xfId="0" applyNumberFormat="1" applyFont="1" applyBorder="1" applyAlignment="1">
      <alignment horizontal="left" vertical="top"/>
    </xf>
    <xf numFmtId="44" fontId="14" fillId="0" borderId="7" xfId="0" applyNumberFormat="1" applyFont="1" applyBorder="1" applyAlignment="1">
      <alignment horizontal="left" vertical="top" wrapText="1"/>
    </xf>
    <xf numFmtId="0" fontId="3" fillId="0" borderId="17" xfId="0" applyFont="1" applyBorder="1" applyAlignment="1">
      <alignment horizontal="left" vertical="top"/>
    </xf>
    <xf numFmtId="0" fontId="26" fillId="0" borderId="0" xfId="0" applyFont="1"/>
    <xf numFmtId="9" fontId="6" fillId="0" borderId="0" xfId="1" applyFont="1" applyAlignment="1">
      <alignment horizontal="left" vertical="top"/>
    </xf>
    <xf numFmtId="44" fontId="13" fillId="2" borderId="20" xfId="0" applyNumberFormat="1"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19" xfId="0" applyFont="1" applyFill="1" applyBorder="1" applyAlignment="1">
      <alignment horizontal="left" vertical="top" wrapText="1"/>
    </xf>
    <xf numFmtId="0" fontId="13" fillId="2" borderId="7" xfId="0" applyFont="1" applyFill="1" applyBorder="1" applyAlignment="1">
      <alignment vertical="top" wrapText="1"/>
    </xf>
    <xf numFmtId="0" fontId="11" fillId="0" borderId="0" xfId="0" applyFont="1" applyAlignment="1">
      <alignment horizontal="left" vertical="top"/>
    </xf>
    <xf numFmtId="44" fontId="11" fillId="0" borderId="0" xfId="0" applyNumberFormat="1" applyFont="1" applyAlignment="1">
      <alignment horizontal="left" vertical="top"/>
    </xf>
    <xf numFmtId="164" fontId="11" fillId="0" borderId="0" xfId="0" applyNumberFormat="1" applyFont="1" applyAlignment="1">
      <alignment horizontal="left" vertical="top"/>
    </xf>
    <xf numFmtId="168" fontId="13" fillId="2" borderId="20" xfId="0" applyNumberFormat="1" applyFont="1" applyFill="1" applyBorder="1" applyAlignment="1">
      <alignment horizontal="left" vertical="top" wrapText="1"/>
    </xf>
    <xf numFmtId="0" fontId="3" fillId="2" borderId="3" xfId="0" applyFont="1" applyFill="1" applyBorder="1" applyAlignment="1">
      <alignment horizontal="left" vertical="top"/>
    </xf>
    <xf numFmtId="3" fontId="3" fillId="2" borderId="0" xfId="0" applyNumberFormat="1" applyFont="1" applyFill="1" applyAlignment="1">
      <alignment horizontal="left" vertical="top"/>
    </xf>
    <xf numFmtId="169" fontId="3" fillId="2" borderId="4" xfId="0" applyNumberFormat="1" applyFont="1" applyFill="1" applyBorder="1" applyAlignment="1">
      <alignment horizontal="left" vertical="top"/>
    </xf>
    <xf numFmtId="169" fontId="3" fillId="2" borderId="0" xfId="0" applyNumberFormat="1" applyFont="1" applyFill="1" applyAlignment="1">
      <alignment horizontal="left" vertical="top"/>
    </xf>
    <xf numFmtId="0" fontId="3" fillId="0" borderId="3" xfId="0" applyFont="1" applyBorder="1" applyAlignment="1">
      <alignment horizontal="left" vertical="top"/>
    </xf>
    <xf numFmtId="169" fontId="3" fillId="0" borderId="0" xfId="0" applyNumberFormat="1" applyFont="1" applyAlignment="1">
      <alignment horizontal="left" vertical="top"/>
    </xf>
    <xf numFmtId="3" fontId="3" fillId="0" borderId="0" xfId="0" applyNumberFormat="1" applyFont="1" applyAlignment="1">
      <alignment horizontal="left" vertical="top"/>
    </xf>
    <xf numFmtId="169" fontId="3" fillId="0" borderId="4" xfId="0" applyNumberFormat="1" applyFont="1" applyBorder="1" applyAlignment="1">
      <alignment horizontal="left" vertical="top"/>
    </xf>
    <xf numFmtId="169" fontId="3" fillId="3" borderId="0" xfId="0" applyNumberFormat="1" applyFont="1" applyFill="1" applyAlignment="1">
      <alignment horizontal="left" vertical="top"/>
    </xf>
    <xf numFmtId="171" fontId="3" fillId="0" borderId="7" xfId="0" applyNumberFormat="1" applyFont="1" applyBorder="1" applyAlignment="1">
      <alignment horizontal="left" vertical="top"/>
    </xf>
    <xf numFmtId="171" fontId="3" fillId="0" borderId="0" xfId="0" applyNumberFormat="1" applyFont="1" applyAlignment="1">
      <alignment horizontal="left" vertical="top"/>
    </xf>
    <xf numFmtId="0" fontId="3" fillId="0" borderId="7" xfId="0" applyFont="1" applyBorder="1" applyAlignment="1">
      <alignment vertical="top" wrapText="1"/>
    </xf>
    <xf numFmtId="0" fontId="3" fillId="0" borderId="7" xfId="0" applyFont="1" applyBorder="1" applyAlignment="1">
      <alignment vertical="top"/>
    </xf>
    <xf numFmtId="164" fontId="3" fillId="0" borderId="6" xfId="0" applyNumberFormat="1" applyFont="1" applyBorder="1"/>
    <xf numFmtId="0" fontId="3" fillId="0" borderId="7" xfId="0" applyFont="1" applyBorder="1"/>
    <xf numFmtId="164" fontId="3" fillId="0" borderId="7" xfId="0" applyNumberFormat="1" applyFont="1" applyBorder="1" applyAlignment="1">
      <alignment horizontal="right"/>
    </xf>
    <xf numFmtId="14" fontId="3" fillId="0" borderId="7" xfId="0" applyNumberFormat="1" applyFont="1" applyBorder="1" applyAlignment="1">
      <alignment horizontal="right"/>
    </xf>
    <xf numFmtId="170" fontId="3" fillId="0" borderId="7" xfId="0" applyNumberFormat="1" applyFont="1" applyBorder="1"/>
    <xf numFmtId="0" fontId="3" fillId="0" borderId="7" xfId="0" applyFont="1" applyBorder="1" applyAlignment="1">
      <alignment horizontal="left" vertical="top" wrapText="1"/>
    </xf>
    <xf numFmtId="0" fontId="3" fillId="0" borderId="7" xfId="0" applyFont="1" applyBorder="1" applyAlignment="1">
      <alignment wrapText="1"/>
    </xf>
    <xf numFmtId="164" fontId="3" fillId="0" borderId="7" xfId="0" applyNumberFormat="1" applyFont="1" applyBorder="1"/>
    <xf numFmtId="14" fontId="3" fillId="0" borderId="7" xfId="0" applyNumberFormat="1" applyFont="1" applyBorder="1"/>
    <xf numFmtId="0" fontId="3" fillId="3" borderId="0" xfId="0" applyFont="1" applyFill="1" applyAlignment="1">
      <alignment horizontal="left" vertical="top"/>
    </xf>
    <xf numFmtId="0" fontId="3" fillId="0" borderId="0" xfId="0" applyFont="1" applyAlignment="1">
      <alignment horizontal="left" vertical="top"/>
    </xf>
    <xf numFmtId="10" fontId="3" fillId="0" borderId="0" xfId="0" applyNumberFormat="1" applyFont="1" applyAlignment="1">
      <alignment horizontal="left" vertical="top"/>
    </xf>
    <xf numFmtId="0" fontId="3" fillId="0" borderId="0" xfId="0" applyFont="1"/>
    <xf numFmtId="0" fontId="3" fillId="0" borderId="7" xfId="0" applyFont="1" applyBorder="1" applyAlignment="1">
      <alignment horizontal="left" vertical="top"/>
    </xf>
    <xf numFmtId="14" fontId="3" fillId="0" borderId="7" xfId="0" applyNumberFormat="1" applyFont="1" applyBorder="1" applyAlignment="1">
      <alignment horizontal="left" vertical="top"/>
    </xf>
    <xf numFmtId="44" fontId="3" fillId="0" borderId="7" xfId="0" applyNumberFormat="1" applyFont="1" applyBorder="1" applyAlignment="1">
      <alignment horizontal="left" vertical="top"/>
    </xf>
    <xf numFmtId="9" fontId="3" fillId="0" borderId="7" xfId="0" applyNumberFormat="1" applyFont="1" applyBorder="1" applyAlignment="1">
      <alignment horizontal="left" vertical="top"/>
    </xf>
    <xf numFmtId="168" fontId="3" fillId="0" borderId="7" xfId="0" applyNumberFormat="1" applyFont="1" applyBorder="1" applyAlignment="1">
      <alignment horizontal="left" vertical="top"/>
    </xf>
    <xf numFmtId="165" fontId="3" fillId="0" borderId="0" xfId="0" applyNumberFormat="1" applyFont="1" applyAlignment="1">
      <alignment horizontal="left" vertical="top"/>
    </xf>
    <xf numFmtId="166" fontId="3" fillId="0" borderId="0" xfId="0" applyNumberFormat="1" applyFont="1" applyAlignment="1">
      <alignment horizontal="left" vertical="top"/>
    </xf>
    <xf numFmtId="165" fontId="3" fillId="0" borderId="7" xfId="0" applyNumberFormat="1" applyFont="1" applyBorder="1" applyAlignment="1">
      <alignment horizontal="left" vertical="top"/>
    </xf>
    <xf numFmtId="165" fontId="3" fillId="0" borderId="17" xfId="0" applyNumberFormat="1" applyFont="1" applyBorder="1" applyAlignment="1">
      <alignment horizontal="left" vertical="top"/>
    </xf>
    <xf numFmtId="10" fontId="3" fillId="0" borderId="0" xfId="0" applyNumberFormat="1" applyFont="1"/>
    <xf numFmtId="164" fontId="3" fillId="0" borderId="0" xfId="0" applyNumberFormat="1" applyFont="1" applyAlignment="1">
      <alignment horizontal="left" vertical="top"/>
    </xf>
    <xf numFmtId="9" fontId="3" fillId="0" borderId="0" xfId="0" applyNumberFormat="1" applyFont="1" applyAlignment="1">
      <alignment horizontal="left" vertical="top"/>
    </xf>
    <xf numFmtId="167" fontId="3" fillId="0" borderId="0" xfId="0" applyNumberFormat="1" applyFont="1" applyAlignment="1">
      <alignment horizontal="left" vertical="top"/>
    </xf>
    <xf numFmtId="0" fontId="3" fillId="0" borderId="19" xfId="0" applyFont="1" applyBorder="1" applyAlignment="1">
      <alignment horizontal="left" vertical="top" wrapText="1"/>
    </xf>
    <xf numFmtId="44" fontId="3" fillId="0" borderId="7" xfId="0" applyNumberFormat="1" applyFont="1" applyBorder="1" applyAlignment="1">
      <alignment horizontal="left" vertical="top" wrapText="1"/>
    </xf>
    <xf numFmtId="9" fontId="3" fillId="0" borderId="7" xfId="0" applyNumberFormat="1" applyFont="1" applyBorder="1" applyAlignment="1">
      <alignment horizontal="left" vertical="top" wrapText="1"/>
    </xf>
    <xf numFmtId="14" fontId="0" fillId="0" borderId="0" xfId="0" applyNumberFormat="1"/>
    <xf numFmtId="0" fontId="13" fillId="0" borderId="0" xfId="0" applyFont="1" applyAlignment="1">
      <alignment horizontal="left" vertical="top" wrapText="1"/>
    </xf>
    <xf numFmtId="44" fontId="3" fillId="0" borderId="0" xfId="0" applyNumberFormat="1" applyFont="1" applyAlignment="1">
      <alignment horizontal="left" vertical="top"/>
    </xf>
    <xf numFmtId="0" fontId="6" fillId="0" borderId="1" xfId="0" applyFont="1" applyBorder="1" applyAlignment="1">
      <alignment horizontal="left" vertical="top"/>
    </xf>
    <xf numFmtId="0" fontId="6" fillId="0" borderId="17" xfId="0" applyFont="1" applyBorder="1" applyAlignment="1">
      <alignment horizontal="left" vertical="top"/>
    </xf>
    <xf numFmtId="0" fontId="10" fillId="0" borderId="0" xfId="0" applyFont="1" applyAlignment="1">
      <alignment horizontal="left" vertical="top"/>
    </xf>
    <xf numFmtId="0" fontId="10" fillId="0" borderId="7" xfId="0" applyFont="1" applyBorder="1" applyAlignment="1">
      <alignment horizontal="left" vertical="top"/>
    </xf>
    <xf numFmtId="0" fontId="6" fillId="2" borderId="1" xfId="0" applyFont="1" applyFill="1" applyBorder="1" applyAlignment="1">
      <alignment horizontal="left" vertical="top"/>
    </xf>
    <xf numFmtId="0" fontId="6" fillId="2" borderId="21" xfId="0" applyFont="1" applyFill="1" applyBorder="1" applyAlignment="1">
      <alignment horizontal="left" vertical="top"/>
    </xf>
    <xf numFmtId="0" fontId="6" fillId="0" borderId="3" xfId="0" applyFont="1" applyBorder="1" applyAlignment="1">
      <alignment horizontal="left" vertical="top"/>
    </xf>
    <xf numFmtId="0" fontId="6" fillId="0" borderId="21" xfId="0" applyFont="1" applyBorder="1" applyAlignment="1">
      <alignment horizontal="left" vertical="top"/>
    </xf>
    <xf numFmtId="0" fontId="6" fillId="2" borderId="3" xfId="0" applyFont="1" applyFill="1" applyBorder="1" applyAlignment="1">
      <alignment horizontal="left" vertical="top"/>
    </xf>
    <xf numFmtId="44" fontId="6" fillId="0" borderId="0" xfId="0" applyNumberFormat="1" applyFont="1" applyAlignment="1">
      <alignment horizontal="left" vertical="top"/>
    </xf>
    <xf numFmtId="0" fontId="6" fillId="0" borderId="0" xfId="0" applyFont="1"/>
    <xf numFmtId="0" fontId="6" fillId="0" borderId="6" xfId="0" applyFont="1" applyBorder="1"/>
    <xf numFmtId="0" fontId="6" fillId="0" borderId="6" xfId="0" applyFont="1" applyBorder="1" applyAlignment="1">
      <alignment horizontal="left" vertical="top"/>
    </xf>
    <xf numFmtId="0" fontId="6" fillId="0" borderId="7" xfId="0" applyFont="1" applyBorder="1"/>
    <xf numFmtId="0" fontId="6" fillId="0" borderId="0" xfId="0" applyFont="1" applyAlignment="1">
      <alignment horizontal="left"/>
    </xf>
    <xf numFmtId="0" fontId="6" fillId="2" borderId="0" xfId="0" applyFont="1" applyFill="1"/>
    <xf numFmtId="0" fontId="6" fillId="0" borderId="19" xfId="0" applyFont="1" applyBorder="1"/>
    <xf numFmtId="168" fontId="6" fillId="0" borderId="7" xfId="0" applyNumberFormat="1" applyFont="1" applyBorder="1"/>
    <xf numFmtId="0" fontId="6" fillId="0" borderId="3" xfId="0" applyFont="1" applyBorder="1" applyAlignment="1">
      <alignment vertical="top" wrapText="1"/>
    </xf>
    <xf numFmtId="0" fontId="13" fillId="2" borderId="7" xfId="0" applyFont="1" applyFill="1" applyBorder="1" applyAlignment="1">
      <alignment horizontal="left" vertical="top"/>
    </xf>
    <xf numFmtId="172" fontId="6" fillId="0" borderId="7" xfId="0" applyNumberFormat="1" applyFont="1" applyBorder="1" applyAlignment="1">
      <alignment horizontal="left" vertical="top"/>
    </xf>
    <xf numFmtId="14" fontId="6" fillId="0" borderId="7" xfId="0" applyNumberFormat="1" applyFont="1" applyBorder="1" applyAlignment="1">
      <alignment horizontal="left" vertical="top" wrapText="1"/>
    </xf>
    <xf numFmtId="6" fontId="14" fillId="0" borderId="20" xfId="0" applyNumberFormat="1" applyFont="1" applyBorder="1" applyAlignment="1">
      <alignment horizontal="left" vertical="top"/>
    </xf>
    <xf numFmtId="0" fontId="31" fillId="2" borderId="7" xfId="0" applyFont="1" applyFill="1" applyBorder="1" applyAlignment="1">
      <alignment horizontal="left" vertical="top"/>
    </xf>
    <xf numFmtId="0" fontId="31" fillId="2" borderId="7" xfId="0" applyFont="1" applyFill="1" applyBorder="1" applyAlignment="1">
      <alignment horizontal="left" vertical="top" wrapText="1"/>
    </xf>
    <xf numFmtId="0" fontId="13" fillId="2" borderId="20" xfId="0" applyFont="1" applyFill="1" applyBorder="1" applyAlignment="1">
      <alignment horizontal="left" vertical="top"/>
    </xf>
    <xf numFmtId="0" fontId="10" fillId="2" borderId="0" xfId="0" applyFont="1" applyFill="1" applyAlignment="1">
      <alignment horizontal="left"/>
    </xf>
    <xf numFmtId="0" fontId="32" fillId="2" borderId="7" xfId="0" applyFont="1" applyFill="1" applyBorder="1" applyAlignment="1">
      <alignment horizontal="left" vertical="top" wrapText="1"/>
    </xf>
    <xf numFmtId="0" fontId="17" fillId="2" borderId="20" xfId="0" applyFont="1" applyFill="1" applyBorder="1" applyAlignment="1">
      <alignment horizontal="left" vertical="top"/>
    </xf>
    <xf numFmtId="10" fontId="17" fillId="2" borderId="20" xfId="0" applyNumberFormat="1" applyFont="1" applyFill="1" applyBorder="1" applyAlignment="1">
      <alignment horizontal="left" vertical="top"/>
    </xf>
    <xf numFmtId="172" fontId="6" fillId="0" borderId="19" xfId="0" applyNumberFormat="1" applyFont="1" applyBorder="1" applyAlignment="1">
      <alignment horizontal="left" vertical="top"/>
    </xf>
    <xf numFmtId="0" fontId="3" fillId="4" borderId="7" xfId="0" applyFont="1" applyFill="1" applyBorder="1" applyAlignment="1">
      <alignment horizontal="left" vertical="top"/>
    </xf>
    <xf numFmtId="0" fontId="31" fillId="4" borderId="7" xfId="0" applyFont="1" applyFill="1" applyBorder="1" applyAlignment="1">
      <alignment horizontal="left" vertical="top" wrapText="1"/>
    </xf>
    <xf numFmtId="6" fontId="14" fillId="4" borderId="7" xfId="0" applyNumberFormat="1" applyFont="1" applyFill="1" applyBorder="1" applyAlignment="1">
      <alignment horizontal="left" vertical="top"/>
    </xf>
    <xf numFmtId="0" fontId="17" fillId="4" borderId="7" xfId="0" applyFont="1" applyFill="1" applyBorder="1" applyAlignment="1">
      <alignment horizontal="left" vertical="top"/>
    </xf>
    <xf numFmtId="0" fontId="13" fillId="4" borderId="7" xfId="0" applyFont="1" applyFill="1" applyBorder="1" applyAlignment="1">
      <alignment horizontal="left" vertical="top"/>
    </xf>
    <xf numFmtId="0" fontId="6" fillId="5" borderId="0" xfId="0" applyFont="1" applyFill="1" applyAlignment="1">
      <alignment horizontal="left" vertical="top" wrapText="1"/>
    </xf>
    <xf numFmtId="0" fontId="6" fillId="5" borderId="0" xfId="0" applyFont="1" applyFill="1" applyAlignment="1">
      <alignment horizontal="left" vertical="top"/>
    </xf>
    <xf numFmtId="0" fontId="6" fillId="5" borderId="0" xfId="0" applyFont="1" applyFill="1" applyAlignment="1">
      <alignment horizontal="center" vertical="top" wrapText="1"/>
    </xf>
    <xf numFmtId="0" fontId="3" fillId="5" borderId="0" xfId="0" applyFont="1" applyFill="1" applyAlignment="1">
      <alignment horizontal="left" vertical="top"/>
    </xf>
    <xf numFmtId="6" fontId="6" fillId="5" borderId="0" xfId="0" applyNumberFormat="1" applyFont="1" applyFill="1" applyAlignment="1">
      <alignment horizontal="left" vertical="top"/>
    </xf>
    <xf numFmtId="0" fontId="23" fillId="6" borderId="0" xfId="0" applyFont="1" applyFill="1" applyAlignment="1">
      <alignment horizontal="left" vertical="top"/>
    </xf>
    <xf numFmtId="0" fontId="6" fillId="6" borderId="0" xfId="0" applyFont="1" applyFill="1" applyAlignment="1">
      <alignment horizontal="left" vertical="top"/>
    </xf>
    <xf numFmtId="0" fontId="13" fillId="2" borderId="1" xfId="0" applyFont="1" applyFill="1" applyBorder="1" applyAlignment="1">
      <alignment horizontal="left" vertical="top" wrapText="1"/>
    </xf>
    <xf numFmtId="10" fontId="31" fillId="2" borderId="20" xfId="0" applyNumberFormat="1" applyFont="1" applyFill="1" applyBorder="1" applyAlignment="1">
      <alignment horizontal="left" vertical="top" wrapText="1"/>
    </xf>
    <xf numFmtId="0" fontId="3" fillId="3" borderId="0" xfId="0" applyFont="1" applyFill="1"/>
    <xf numFmtId="0" fontId="6" fillId="3" borderId="0" xfId="0" applyFont="1" applyFill="1"/>
    <xf numFmtId="0" fontId="8" fillId="3" borderId="0" xfId="0" applyFont="1" applyFill="1"/>
    <xf numFmtId="168" fontId="11" fillId="2" borderId="7" xfId="0" applyNumberFormat="1" applyFont="1" applyFill="1" applyBorder="1" applyAlignment="1">
      <alignment horizontal="left" vertical="top"/>
    </xf>
    <xf numFmtId="0" fontId="27" fillId="3" borderId="7" xfId="0" applyFont="1" applyFill="1" applyBorder="1" applyAlignment="1">
      <alignment horizontal="left"/>
    </xf>
    <xf numFmtId="0" fontId="3" fillId="0" borderId="20" xfId="0" applyFont="1" applyBorder="1"/>
    <xf numFmtId="0" fontId="2" fillId="0" borderId="7" xfId="0" applyFont="1" applyBorder="1" applyAlignment="1">
      <alignment horizontal="left" vertical="top"/>
    </xf>
    <xf numFmtId="0" fontId="10" fillId="4" borderId="7" xfId="0" applyFont="1" applyFill="1" applyBorder="1" applyAlignment="1">
      <alignment horizontal="left" vertical="top" wrapText="1"/>
    </xf>
    <xf numFmtId="0" fontId="22" fillId="6" borderId="0" xfId="0" applyFont="1" applyFill="1" applyAlignment="1">
      <alignment horizontal="left" vertical="top"/>
    </xf>
    <xf numFmtId="0" fontId="23" fillId="6" borderId="0" xfId="0" applyFont="1" applyFill="1" applyAlignment="1">
      <alignment horizontal="left" vertical="top"/>
    </xf>
    <xf numFmtId="0" fontId="30" fillId="5" borderId="0" xfId="0" applyFont="1" applyFill="1" applyAlignment="1">
      <alignment horizontal="left" vertical="top" wrapText="1"/>
    </xf>
    <xf numFmtId="0" fontId="6" fillId="5" borderId="0" xfId="0" applyFont="1" applyFill="1" applyAlignment="1">
      <alignment horizontal="left" vertical="top" wrapText="1"/>
    </xf>
    <xf numFmtId="0" fontId="6" fillId="5" borderId="6" xfId="0" applyFont="1" applyFill="1" applyBorder="1" applyAlignment="1">
      <alignment horizontal="left" vertical="top" wrapText="1"/>
    </xf>
    <xf numFmtId="0" fontId="11" fillId="3" borderId="7" xfId="0" applyFont="1" applyFill="1" applyBorder="1" applyAlignment="1">
      <alignment horizontal="left" vertical="top"/>
    </xf>
    <xf numFmtId="0" fontId="16" fillId="3" borderId="1" xfId="0" applyFont="1" applyFill="1" applyBorder="1" applyAlignment="1">
      <alignment horizontal="left" vertical="top"/>
    </xf>
    <xf numFmtId="0" fontId="16" fillId="3" borderId="2" xfId="0" applyFont="1" applyFill="1" applyBorder="1" applyAlignment="1">
      <alignment horizontal="left" vertical="top"/>
    </xf>
    <xf numFmtId="0" fontId="16" fillId="3" borderId="38" xfId="0" applyFont="1" applyFill="1" applyBorder="1" applyAlignment="1">
      <alignment horizontal="left" vertical="top"/>
    </xf>
    <xf numFmtId="0" fontId="11" fillId="3" borderId="22" xfId="0" applyFont="1" applyFill="1" applyBorder="1" applyAlignment="1">
      <alignment horizontal="left" vertical="top"/>
    </xf>
    <xf numFmtId="0" fontId="11" fillId="3" borderId="5" xfId="0" applyFont="1" applyFill="1" applyBorder="1" applyAlignment="1">
      <alignment horizontal="left" vertical="top"/>
    </xf>
    <xf numFmtId="0" fontId="10" fillId="7" borderId="17" xfId="0" applyFont="1" applyFill="1" applyBorder="1" applyAlignment="1">
      <alignment horizontal="left" vertical="top"/>
    </xf>
    <xf numFmtId="0" fontId="10" fillId="7" borderId="18" xfId="0" applyFont="1" applyFill="1" applyBorder="1" applyAlignment="1">
      <alignment horizontal="left" vertical="top"/>
    </xf>
    <xf numFmtId="0" fontId="10" fillId="7" borderId="19" xfId="0" applyFont="1" applyFill="1" applyBorder="1" applyAlignment="1">
      <alignment horizontal="left" vertical="top"/>
    </xf>
    <xf numFmtId="0" fontId="3" fillId="3" borderId="24" xfId="0" applyFont="1" applyFill="1" applyBorder="1" applyAlignment="1">
      <alignment horizontal="center" vertical="center" wrapText="1"/>
    </xf>
    <xf numFmtId="0" fontId="7" fillId="3" borderId="25" xfId="0" applyFont="1" applyFill="1" applyBorder="1"/>
    <xf numFmtId="0" fontId="7" fillId="3" borderId="26" xfId="0" applyFont="1" applyFill="1" applyBorder="1"/>
    <xf numFmtId="0" fontId="7" fillId="3" borderId="27" xfId="0" applyFont="1" applyFill="1" applyBorder="1"/>
    <xf numFmtId="0" fontId="6" fillId="3" borderId="7" xfId="0" applyFont="1" applyFill="1" applyBorder="1"/>
    <xf numFmtId="0" fontId="7" fillId="3" borderId="28" xfId="0" applyFont="1" applyFill="1" applyBorder="1"/>
    <xf numFmtId="0" fontId="7" fillId="3" borderId="29" xfId="0" applyFont="1" applyFill="1" applyBorder="1"/>
    <xf numFmtId="0" fontId="7" fillId="3" borderId="30" xfId="0" applyFont="1" applyFill="1" applyBorder="1"/>
    <xf numFmtId="0" fontId="7" fillId="3" borderId="31" xfId="0" applyFont="1" applyFill="1" applyBorder="1"/>
    <xf numFmtId="0" fontId="13" fillId="2" borderId="32" xfId="0" applyFont="1" applyFill="1" applyBorder="1" applyAlignment="1">
      <alignment horizontal="center" vertical="center"/>
    </xf>
    <xf numFmtId="0" fontId="13" fillId="2" borderId="33" xfId="0" applyFont="1" applyFill="1" applyBorder="1"/>
    <xf numFmtId="0" fontId="13" fillId="2" borderId="34" xfId="0" applyFont="1" applyFill="1" applyBorder="1"/>
    <xf numFmtId="0" fontId="13" fillId="2" borderId="35" xfId="0" applyFont="1" applyFill="1" applyBorder="1"/>
    <xf numFmtId="0" fontId="13" fillId="2" borderId="36" xfId="0" applyFont="1" applyFill="1" applyBorder="1"/>
    <xf numFmtId="0" fontId="13" fillId="2" borderId="37" xfId="0" applyFont="1" applyFill="1" applyBorder="1"/>
    <xf numFmtId="0" fontId="3" fillId="0" borderId="9" xfId="0" applyFont="1" applyBorder="1" applyAlignment="1">
      <alignment horizontal="center" vertical="center" wrapText="1"/>
    </xf>
    <xf numFmtId="0" fontId="7" fillId="0" borderId="10" xfId="0" applyFont="1" applyBorder="1"/>
    <xf numFmtId="0" fontId="7" fillId="0" borderId="11" xfId="0" applyFont="1" applyBorder="1"/>
    <xf numFmtId="0" fontId="7" fillId="0" borderId="15" xfId="0" applyFont="1" applyBorder="1"/>
    <xf numFmtId="0" fontId="6" fillId="0" borderId="0" xfId="0" applyFont="1"/>
    <xf numFmtId="0" fontId="7" fillId="0" borderId="16" xfId="0" applyFont="1" applyBorder="1"/>
    <xf numFmtId="0" fontId="7" fillId="0" borderId="12" xfId="0" applyFont="1" applyBorder="1"/>
    <xf numFmtId="0" fontId="7" fillId="0" borderId="13" xfId="0" applyFont="1" applyBorder="1"/>
    <xf numFmtId="0" fontId="7" fillId="0" borderId="14" xfId="0" applyFont="1" applyBorder="1"/>
    <xf numFmtId="0" fontId="2" fillId="3" borderId="9"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0" xfId="0" applyFont="1" applyFill="1" applyAlignment="1">
      <alignment horizontal="center" vertical="center" wrapText="1"/>
    </xf>
    <xf numFmtId="0" fontId="3" fillId="3" borderId="16"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25" fillId="6" borderId="0" xfId="0" applyFont="1" applyFill="1" applyAlignment="1">
      <alignment horizontal="left" vertical="top"/>
    </xf>
    <xf numFmtId="0" fontId="43" fillId="5" borderId="0" xfId="0" applyFont="1" applyFill="1" applyAlignment="1">
      <alignment horizontal="left" vertical="top" wrapText="1"/>
    </xf>
    <xf numFmtId="49" fontId="29" fillId="5" borderId="0" xfId="0" applyNumberFormat="1" applyFont="1" applyFill="1" applyAlignment="1">
      <alignment horizontal="left" vertical="top" wrapText="1"/>
    </xf>
    <xf numFmtId="49" fontId="14" fillId="5" borderId="0" xfId="0" applyNumberFormat="1" applyFont="1" applyFill="1" applyAlignment="1">
      <alignment horizontal="left" vertical="top" wrapText="1"/>
    </xf>
    <xf numFmtId="0" fontId="6" fillId="5" borderId="0" xfId="0" applyFont="1" applyFill="1" applyAlignment="1">
      <alignment horizontal="center"/>
    </xf>
    <xf numFmtId="0" fontId="22" fillId="6" borderId="6" xfId="0" applyFont="1" applyFill="1" applyBorder="1" applyAlignment="1">
      <alignment horizontal="left" vertical="top"/>
    </xf>
    <xf numFmtId="0" fontId="25" fillId="6" borderId="6" xfId="0" applyFont="1" applyFill="1" applyBorder="1" applyAlignment="1">
      <alignment horizontal="left" vertical="top"/>
    </xf>
    <xf numFmtId="0" fontId="6" fillId="5" borderId="2" xfId="0" applyFont="1" applyFill="1" applyBorder="1" applyAlignment="1">
      <alignment horizontal="left" vertical="top" wrapText="1"/>
    </xf>
    <xf numFmtId="0" fontId="6" fillId="5" borderId="0" xfId="0" applyFont="1" applyFill="1" applyAlignment="1">
      <alignment horizontal="center" vertical="top" wrapText="1"/>
    </xf>
    <xf numFmtId="0" fontId="11" fillId="2" borderId="17" xfId="0" applyFont="1" applyFill="1" applyBorder="1" applyAlignment="1">
      <alignment horizontal="left" vertical="top"/>
    </xf>
    <xf numFmtId="0" fontId="31" fillId="4" borderId="17" xfId="0" applyFont="1" applyFill="1" applyBorder="1" applyAlignment="1">
      <alignment horizontal="left" vertical="top"/>
    </xf>
    <xf numFmtId="0" fontId="3" fillId="5" borderId="0" xfId="0" applyFont="1" applyFill="1" applyAlignment="1">
      <alignment horizontal="left"/>
    </xf>
    <xf numFmtId="0" fontId="3" fillId="5" borderId="0" xfId="0" applyFont="1" applyFill="1" applyAlignment="1">
      <alignment horizontal="left" vertical="top"/>
    </xf>
    <xf numFmtId="0" fontId="37" fillId="6" borderId="0" xfId="0" applyFont="1" applyFill="1" applyAlignment="1">
      <alignment horizontal="left" vertical="top"/>
    </xf>
    <xf numFmtId="0" fontId="28" fillId="6" borderId="0" xfId="0" applyFont="1" applyFill="1" applyAlignment="1">
      <alignment horizontal="left" vertical="top"/>
    </xf>
    <xf numFmtId="0" fontId="34" fillId="5" borderId="0" xfId="0" applyFont="1" applyFill="1" applyAlignment="1">
      <alignment horizontal="left" vertical="top" wrapText="1"/>
    </xf>
    <xf numFmtId="0" fontId="27" fillId="3" borderId="39" xfId="0" applyFont="1" applyFill="1" applyBorder="1" applyAlignment="1">
      <alignment horizontal="left"/>
    </xf>
    <xf numFmtId="0" fontId="27" fillId="3" borderId="40" xfId="0" applyFont="1" applyFill="1" applyBorder="1" applyAlignment="1">
      <alignment horizontal="left"/>
    </xf>
    <xf numFmtId="0" fontId="13" fillId="2" borderId="20" xfId="0" applyFont="1" applyFill="1" applyBorder="1" applyAlignment="1">
      <alignment horizontal="left" vertical="top" wrapText="1"/>
    </xf>
    <xf numFmtId="0" fontId="13" fillId="2" borderId="21" xfId="0" applyFont="1" applyFill="1" applyBorder="1" applyAlignment="1">
      <alignment horizontal="left" vertical="top" wrapText="1"/>
    </xf>
    <xf numFmtId="0" fontId="13" fillId="2" borderId="22" xfId="0" applyFont="1" applyFill="1" applyBorder="1" applyAlignment="1">
      <alignment horizontal="left" vertical="top" wrapText="1"/>
    </xf>
    <xf numFmtId="0" fontId="11" fillId="2" borderId="20" xfId="0" applyFont="1" applyFill="1" applyBorder="1" applyAlignment="1">
      <alignment horizontal="left" vertical="top"/>
    </xf>
    <xf numFmtId="0" fontId="11" fillId="2" borderId="21" xfId="0" applyFont="1" applyFill="1" applyBorder="1" applyAlignment="1">
      <alignment horizontal="left" vertical="top"/>
    </xf>
    <xf numFmtId="0" fontId="11" fillId="2" borderId="22" xfId="0" applyFont="1" applyFill="1" applyBorder="1" applyAlignment="1">
      <alignment horizontal="left" vertical="top"/>
    </xf>
    <xf numFmtId="0" fontId="24" fillId="6" borderId="0" xfId="0" applyFont="1" applyFill="1" applyAlignment="1">
      <alignment horizontal="left" vertical="top"/>
    </xf>
    <xf numFmtId="0" fontId="32" fillId="4" borderId="7" xfId="0" applyFont="1" applyFill="1" applyBorder="1" applyAlignment="1">
      <alignment horizontal="left" vertical="top" wrapText="1"/>
    </xf>
    <xf numFmtId="0" fontId="17" fillId="4" borderId="7" xfId="0" applyFont="1" applyFill="1" applyBorder="1" applyAlignment="1">
      <alignment horizontal="left" vertical="top" wrapText="1"/>
    </xf>
    <xf numFmtId="0" fontId="13" fillId="2" borderId="38"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2" borderId="41" xfId="0" applyFont="1" applyFill="1" applyBorder="1" applyAlignment="1">
      <alignment horizontal="left" vertical="top" wrapText="1"/>
    </xf>
    <xf numFmtId="0" fontId="14" fillId="2" borderId="20" xfId="0" applyFont="1" applyFill="1" applyBorder="1" applyAlignment="1">
      <alignment horizontal="left" vertical="top" wrapText="1"/>
    </xf>
    <xf numFmtId="0" fontId="14" fillId="2" borderId="21" xfId="0" applyFont="1" applyFill="1" applyBorder="1" applyAlignment="1">
      <alignment horizontal="left" vertical="top" wrapText="1"/>
    </xf>
    <xf numFmtId="0" fontId="14" fillId="2" borderId="22" xfId="0" applyFont="1" applyFill="1" applyBorder="1" applyAlignment="1">
      <alignment horizontal="left" vertical="top" wrapText="1"/>
    </xf>
    <xf numFmtId="0" fontId="13" fillId="2" borderId="1"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5" xfId="0" applyFont="1" applyFill="1" applyBorder="1" applyAlignment="1">
      <alignment horizontal="left" vertical="top" wrapText="1"/>
    </xf>
    <xf numFmtId="0" fontId="13" fillId="4" borderId="17" xfId="0" applyFont="1" applyFill="1" applyBorder="1" applyAlignment="1">
      <alignment horizontal="left" vertical="top" wrapText="1"/>
    </xf>
    <xf numFmtId="0" fontId="13" fillId="4" borderId="18" xfId="0" applyFont="1" applyFill="1" applyBorder="1" applyAlignment="1">
      <alignment horizontal="left" vertical="top" wrapText="1"/>
    </xf>
    <xf numFmtId="0" fontId="13" fillId="4" borderId="19" xfId="0" applyFont="1" applyFill="1" applyBorder="1" applyAlignment="1">
      <alignment horizontal="left" vertical="top" wrapText="1"/>
    </xf>
    <xf numFmtId="0" fontId="15" fillId="0" borderId="7" xfId="0" applyFont="1" applyBorder="1" applyAlignment="1">
      <alignment horizontal="left" vertical="top" wrapText="1"/>
    </xf>
    <xf numFmtId="0" fontId="15" fillId="0" borderId="20" xfId="0" applyFont="1" applyBorder="1" applyAlignment="1">
      <alignment horizontal="left" vertical="top" wrapText="1"/>
    </xf>
    <xf numFmtId="0" fontId="22" fillId="6" borderId="3" xfId="0" applyFont="1" applyFill="1" applyBorder="1" applyAlignment="1">
      <alignment horizontal="left" vertical="top"/>
    </xf>
    <xf numFmtId="0" fontId="14" fillId="5" borderId="3" xfId="0" applyFont="1" applyFill="1" applyBorder="1" applyAlignment="1">
      <alignment horizontal="left" vertical="top"/>
    </xf>
    <xf numFmtId="0" fontId="14" fillId="5" borderId="0" xfId="0" applyFont="1" applyFill="1" applyAlignment="1">
      <alignment horizontal="left" vertical="top"/>
    </xf>
    <xf numFmtId="6" fontId="13" fillId="4" borderId="17" xfId="0" applyNumberFormat="1" applyFont="1" applyFill="1" applyBorder="1" applyAlignment="1">
      <alignment horizontal="right" vertical="top"/>
    </xf>
    <xf numFmtId="6" fontId="13" fillId="4" borderId="18" xfId="0" applyNumberFormat="1" applyFont="1" applyFill="1" applyBorder="1" applyAlignment="1">
      <alignment horizontal="right" vertical="top"/>
    </xf>
    <xf numFmtId="6" fontId="13" fillId="4" borderId="19" xfId="0" applyNumberFormat="1" applyFont="1" applyFill="1" applyBorder="1" applyAlignment="1">
      <alignment horizontal="right" vertical="top"/>
    </xf>
    <xf numFmtId="0" fontId="13" fillId="4" borderId="7" xfId="0" applyFont="1" applyFill="1" applyBorder="1" applyAlignment="1">
      <alignment horizontal="left" vertical="top" wrapText="1"/>
    </xf>
    <xf numFmtId="166" fontId="12" fillId="0" borderId="7" xfId="0" applyNumberFormat="1" applyFont="1" applyBorder="1" applyAlignment="1">
      <alignment horizontal="left" vertical="top"/>
    </xf>
    <xf numFmtId="44" fontId="19" fillId="2" borderId="7" xfId="0" applyNumberFormat="1" applyFont="1" applyFill="1" applyBorder="1" applyAlignment="1">
      <alignment horizontal="left" vertical="top"/>
    </xf>
    <xf numFmtId="166" fontId="12" fillId="2" borderId="7" xfId="0" applyNumberFormat="1" applyFont="1" applyFill="1" applyBorder="1" applyAlignment="1">
      <alignment horizontal="left" vertical="top"/>
    </xf>
    <xf numFmtId="44" fontId="12" fillId="0" borderId="7" xfId="0" applyNumberFormat="1" applyFont="1" applyBorder="1" applyAlignment="1">
      <alignment horizontal="left" vertical="top"/>
    </xf>
    <xf numFmtId="0" fontId="10" fillId="2" borderId="7" xfId="0" applyFont="1" applyFill="1" applyBorder="1" applyAlignment="1">
      <alignment horizontal="left" vertical="top"/>
    </xf>
    <xf numFmtId="0" fontId="41" fillId="6" borderId="0" xfId="0" applyFont="1" applyFill="1" applyAlignment="1">
      <alignment horizontal="left" vertical="top"/>
    </xf>
    <xf numFmtId="0" fontId="6" fillId="5" borderId="0" xfId="0" applyFont="1" applyFill="1" applyAlignment="1">
      <alignment vertical="top"/>
    </xf>
    <xf numFmtId="0" fontId="10" fillId="2" borderId="1" xfId="0" applyFont="1" applyFill="1" applyBorder="1" applyAlignment="1">
      <alignment horizontal="left" vertical="top"/>
    </xf>
    <xf numFmtId="0" fontId="10" fillId="2" borderId="5" xfId="0" applyFont="1" applyFill="1" applyBorder="1" applyAlignment="1">
      <alignment horizontal="left" vertical="top"/>
    </xf>
    <xf numFmtId="0" fontId="10" fillId="2" borderId="20" xfId="0" applyFont="1" applyFill="1" applyBorder="1" applyAlignment="1">
      <alignment horizontal="left" vertical="top"/>
    </xf>
    <xf numFmtId="0" fontId="10" fillId="2" borderId="22" xfId="0" applyFont="1" applyFill="1" applyBorder="1" applyAlignment="1">
      <alignment horizontal="left" vertical="top"/>
    </xf>
    <xf numFmtId="0" fontId="11" fillId="2" borderId="7" xfId="0" applyFont="1" applyFill="1" applyBorder="1" applyAlignment="1">
      <alignment horizontal="left" vertical="top"/>
    </xf>
    <xf numFmtId="0" fontId="37" fillId="5" borderId="0" xfId="0" applyFont="1" applyFill="1" applyAlignment="1">
      <alignment horizontal="left" vertical="top" wrapText="1"/>
    </xf>
    <xf numFmtId="0" fontId="38" fillId="6" borderId="0" xfId="0" applyFont="1" applyFill="1" applyAlignment="1">
      <alignment horizontal="left" vertical="top"/>
    </xf>
  </cellXfs>
  <cellStyles count="2">
    <cellStyle name="Normal" xfId="0" builtinId="0"/>
    <cellStyle name="Percent" xfId="1" builtinId="5"/>
  </cellStyles>
  <dxfs count="7">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
      <font>
        <b/>
        <color rgb="FFFF0000"/>
      </font>
      <fill>
        <patternFill patternType="none"/>
      </fill>
    </dxf>
  </dxfs>
  <tableStyles count="0" defaultTableStyle="TableStyleMedium2" defaultPivotStyle="PivotStyleLight16"/>
  <colors>
    <mruColors>
      <color rgb="FFF26322"/>
      <color rgb="FFB01E20"/>
      <color rgb="FFB1E9FA"/>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xdr:col>
      <xdr:colOff>371475</xdr:colOff>
      <xdr:row>11</xdr:row>
      <xdr:rowOff>104775</xdr:rowOff>
    </xdr:from>
    <xdr:ext cx="1247775" cy="1000125"/>
    <xdr:grpSp>
      <xdr:nvGrpSpPr>
        <xdr:cNvPr id="2" name="Shape 2">
          <a:extLst>
            <a:ext uri="{FF2B5EF4-FFF2-40B4-BE49-F238E27FC236}">
              <a16:creationId xmlns:a16="http://schemas.microsoft.com/office/drawing/2014/main" id="{DD5EB299-BCBE-4242-9433-233651542697}"/>
            </a:ext>
          </a:extLst>
        </xdr:cNvPr>
        <xdr:cNvGrpSpPr/>
      </xdr:nvGrpSpPr>
      <xdr:grpSpPr>
        <a:xfrm>
          <a:off x="2200275" y="2495550"/>
          <a:ext cx="1247775" cy="1000125"/>
          <a:chOff x="4622100" y="3203738"/>
          <a:chExt cx="1447800" cy="1152525"/>
        </a:xfrm>
      </xdr:grpSpPr>
      <xdr:grpSp>
        <xdr:nvGrpSpPr>
          <xdr:cNvPr id="3" name="Shape 3">
            <a:extLst>
              <a:ext uri="{FF2B5EF4-FFF2-40B4-BE49-F238E27FC236}">
                <a16:creationId xmlns:a16="http://schemas.microsoft.com/office/drawing/2014/main" id="{87C63992-CC83-C24A-2783-D1DB7C29C911}"/>
              </a:ext>
            </a:extLst>
          </xdr:cNvPr>
          <xdr:cNvGrpSpPr/>
        </xdr:nvGrpSpPr>
        <xdr:grpSpPr>
          <a:xfrm>
            <a:off x="4622100" y="3203738"/>
            <a:ext cx="1447800" cy="1152525"/>
            <a:chOff x="4622100" y="3208500"/>
            <a:chExt cx="1447800" cy="1143000"/>
          </a:xfrm>
        </xdr:grpSpPr>
        <xdr:sp macro="" textlink="">
          <xdr:nvSpPr>
            <xdr:cNvPr id="4" name="Shape 4">
              <a:extLst>
                <a:ext uri="{FF2B5EF4-FFF2-40B4-BE49-F238E27FC236}">
                  <a16:creationId xmlns:a16="http://schemas.microsoft.com/office/drawing/2014/main" id="{A5D17DCA-78CD-1859-8862-5B2C9B0461F2}"/>
                </a:ext>
              </a:extLst>
            </xdr:cNvPr>
            <xdr:cNvSpPr/>
          </xdr:nvSpPr>
          <xdr:spPr>
            <a:xfrm>
              <a:off x="4622100" y="3208500"/>
              <a:ext cx="1447800" cy="11430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5" name="Shape 5">
              <a:extLst>
                <a:ext uri="{FF2B5EF4-FFF2-40B4-BE49-F238E27FC236}">
                  <a16:creationId xmlns:a16="http://schemas.microsoft.com/office/drawing/2014/main" id="{6EF20A95-8C46-F1E9-EC51-6388FDE182EA}"/>
                </a:ext>
              </a:extLst>
            </xdr:cNvPr>
            <xdr:cNvCxnSpPr/>
          </xdr:nvCxnSpPr>
          <xdr:spPr>
            <a:xfrm flipH="1">
              <a:off x="4622100" y="3208500"/>
              <a:ext cx="1447800" cy="1143000"/>
            </a:xfrm>
            <a:prstGeom prst="straightConnector1">
              <a:avLst/>
            </a:prstGeom>
            <a:noFill/>
            <a:ln w="9525" cap="flat" cmpd="sng">
              <a:solidFill>
                <a:schemeClr val="accent1"/>
              </a:solidFill>
              <a:prstDash val="solid"/>
              <a:miter lim="800000"/>
              <a:headEnd type="none" w="sm" len="sm"/>
              <a:tailEnd type="triangle" w="med" len="med"/>
            </a:ln>
          </xdr:spPr>
        </xdr:cxnSp>
      </xdr:grpSp>
    </xdr:grpSp>
    <xdr:clientData fLocksWithSheet="0"/>
  </xdr:oneCellAnchor>
  <xdr:oneCellAnchor>
    <xdr:from>
      <xdr:col>7</xdr:col>
      <xdr:colOff>257175</xdr:colOff>
      <xdr:row>11</xdr:row>
      <xdr:rowOff>85725</xdr:rowOff>
    </xdr:from>
    <xdr:ext cx="1219200" cy="990600"/>
    <xdr:grpSp>
      <xdr:nvGrpSpPr>
        <xdr:cNvPr id="6" name="Shape 2">
          <a:extLst>
            <a:ext uri="{FF2B5EF4-FFF2-40B4-BE49-F238E27FC236}">
              <a16:creationId xmlns:a16="http://schemas.microsoft.com/office/drawing/2014/main" id="{7D35920E-D6E5-45D0-BD5A-92D8AA592A6D}"/>
            </a:ext>
          </a:extLst>
        </xdr:cNvPr>
        <xdr:cNvGrpSpPr/>
      </xdr:nvGrpSpPr>
      <xdr:grpSpPr>
        <a:xfrm>
          <a:off x="4524375" y="2476500"/>
          <a:ext cx="1219200" cy="990600"/>
          <a:chOff x="4350638" y="3175163"/>
          <a:chExt cx="1990725" cy="1209675"/>
        </a:xfrm>
      </xdr:grpSpPr>
      <xdr:grpSp>
        <xdr:nvGrpSpPr>
          <xdr:cNvPr id="7" name="Shape 6">
            <a:extLst>
              <a:ext uri="{FF2B5EF4-FFF2-40B4-BE49-F238E27FC236}">
                <a16:creationId xmlns:a16="http://schemas.microsoft.com/office/drawing/2014/main" id="{B4FF7B52-CE31-5077-609B-B2B074B1C048}"/>
              </a:ext>
            </a:extLst>
          </xdr:cNvPr>
          <xdr:cNvGrpSpPr/>
        </xdr:nvGrpSpPr>
        <xdr:grpSpPr>
          <a:xfrm>
            <a:off x="4350638" y="3175163"/>
            <a:ext cx="1990725" cy="1209675"/>
            <a:chOff x="4355400" y="3175163"/>
            <a:chExt cx="1981200" cy="1209675"/>
          </a:xfrm>
        </xdr:grpSpPr>
        <xdr:sp macro="" textlink="">
          <xdr:nvSpPr>
            <xdr:cNvPr id="8" name="Shape 4">
              <a:extLst>
                <a:ext uri="{FF2B5EF4-FFF2-40B4-BE49-F238E27FC236}">
                  <a16:creationId xmlns:a16="http://schemas.microsoft.com/office/drawing/2014/main" id="{204F55F0-DFD3-E055-6A03-945B4D3DA916}"/>
                </a:ext>
              </a:extLst>
            </xdr:cNvPr>
            <xdr:cNvSpPr/>
          </xdr:nvSpPr>
          <xdr:spPr>
            <a:xfrm>
              <a:off x="4355400" y="3175163"/>
              <a:ext cx="1981200" cy="1209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9" name="Shape 7">
              <a:extLst>
                <a:ext uri="{FF2B5EF4-FFF2-40B4-BE49-F238E27FC236}">
                  <a16:creationId xmlns:a16="http://schemas.microsoft.com/office/drawing/2014/main" id="{86CCD796-A57E-A297-C416-A0B799B7F9E2}"/>
                </a:ext>
              </a:extLst>
            </xdr:cNvPr>
            <xdr:cNvCxnSpPr/>
          </xdr:nvCxnSpPr>
          <xdr:spPr>
            <a:xfrm>
              <a:off x="4355400" y="3175163"/>
              <a:ext cx="1981200" cy="1209675"/>
            </a:xfrm>
            <a:prstGeom prst="straightConnector1">
              <a:avLst/>
            </a:prstGeom>
            <a:noFill/>
            <a:ln w="9525" cap="flat" cmpd="sng">
              <a:solidFill>
                <a:schemeClr val="accent1"/>
              </a:solidFill>
              <a:prstDash val="solid"/>
              <a:miter lim="800000"/>
              <a:headEnd type="none" w="sm" len="sm"/>
              <a:tailEnd type="triangle" w="med" len="med"/>
            </a:ln>
          </xdr:spPr>
        </xdr:cxnSp>
      </xdr:grpSp>
    </xdr:grpSp>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31"/>
  <sheetViews>
    <sheetView workbookViewId="0">
      <selection activeCell="A7" sqref="A7"/>
    </sheetView>
  </sheetViews>
  <sheetFormatPr defaultColWidth="9.140625" defaultRowHeight="15.75" customHeight="1" x14ac:dyDescent="0.2"/>
  <cols>
    <col min="1" max="1" width="39.7109375" style="10" customWidth="1"/>
    <col min="2" max="2" width="17.5703125" style="10" customWidth="1"/>
    <col min="3" max="3" width="14" style="10" customWidth="1"/>
    <col min="4" max="4" width="25.140625" style="10" customWidth="1"/>
    <col min="5" max="5" width="12.5703125" style="10" customWidth="1"/>
    <col min="6" max="6" width="13.7109375" style="10" customWidth="1"/>
    <col min="7" max="7" width="12.5703125" style="10" hidden="1" customWidth="1"/>
    <col min="8" max="8" width="40.140625" style="10" hidden="1" customWidth="1"/>
    <col min="9" max="11" width="12.5703125" style="10" hidden="1" customWidth="1"/>
    <col min="12" max="12" width="13.85546875" style="10" hidden="1" customWidth="1"/>
    <col min="13" max="13" width="20.7109375" style="10" hidden="1" customWidth="1"/>
    <col min="14" max="14" width="9.140625" style="10" hidden="1" customWidth="1"/>
    <col min="15" max="16384" width="9.140625" style="10"/>
  </cols>
  <sheetData>
    <row r="1" spans="1:13" ht="15.75" customHeight="1" x14ac:dyDescent="0.2">
      <c r="A1" s="205" t="s">
        <v>0</v>
      </c>
      <c r="B1" s="206"/>
      <c r="C1" s="206"/>
      <c r="D1" s="206"/>
      <c r="E1" s="9"/>
      <c r="F1" s="9"/>
      <c r="G1" s="9"/>
      <c r="H1" s="9"/>
      <c r="I1" s="9"/>
      <c r="J1" s="9"/>
      <c r="K1" s="9"/>
      <c r="L1" s="9"/>
      <c r="M1" s="9"/>
    </row>
    <row r="2" spans="1:13" ht="14.25" x14ac:dyDescent="0.2">
      <c r="A2" s="207" t="s">
        <v>277</v>
      </c>
      <c r="B2" s="208"/>
      <c r="C2" s="208"/>
      <c r="D2" s="208"/>
      <c r="E2" s="9"/>
      <c r="F2" s="9"/>
      <c r="G2" s="9"/>
      <c r="H2" s="9"/>
      <c r="I2" s="9"/>
      <c r="J2" s="9"/>
      <c r="K2" s="9"/>
      <c r="L2" s="9"/>
      <c r="M2" s="9"/>
    </row>
    <row r="3" spans="1:13" ht="14.25" x14ac:dyDescent="0.2">
      <c r="A3" s="207"/>
      <c r="B3" s="208"/>
      <c r="C3" s="208"/>
      <c r="D3" s="208"/>
      <c r="E3" s="9"/>
      <c r="F3" s="9"/>
      <c r="G3" s="9"/>
      <c r="H3" s="9"/>
      <c r="I3" s="9"/>
      <c r="J3" s="9"/>
      <c r="K3" s="9"/>
      <c r="L3" s="9"/>
      <c r="M3" s="9"/>
    </row>
    <row r="4" spans="1:13" ht="14.25" x14ac:dyDescent="0.2">
      <c r="A4" s="207"/>
      <c r="B4" s="208"/>
      <c r="C4" s="208"/>
      <c r="D4" s="208"/>
      <c r="E4" s="9"/>
      <c r="F4" s="9"/>
      <c r="G4" s="9"/>
      <c r="H4" s="9"/>
      <c r="I4" s="9"/>
      <c r="J4" s="9"/>
      <c r="K4" s="9"/>
      <c r="L4" s="9"/>
      <c r="M4" s="9"/>
    </row>
    <row r="5" spans="1:13" ht="15" x14ac:dyDescent="0.2">
      <c r="A5" s="209"/>
      <c r="B5" s="209"/>
      <c r="C5" s="209"/>
      <c r="D5" s="209"/>
      <c r="E5" s="9"/>
      <c r="F5" s="9"/>
      <c r="G5" s="9"/>
      <c r="H5" s="216" t="s">
        <v>1</v>
      </c>
      <c r="I5" s="217"/>
      <c r="J5" s="217"/>
      <c r="K5" s="217"/>
      <c r="L5" s="217"/>
      <c r="M5" s="218"/>
    </row>
    <row r="6" spans="1:13" ht="15.75" customHeight="1" x14ac:dyDescent="0.2">
      <c r="A6" s="32" t="s">
        <v>2</v>
      </c>
      <c r="B6" s="210"/>
      <c r="C6" s="210"/>
      <c r="D6" s="210"/>
      <c r="E6" s="9"/>
      <c r="F6" s="9"/>
      <c r="G6" s="9"/>
      <c r="H6" s="82" t="s">
        <v>2</v>
      </c>
      <c r="I6" s="214"/>
      <c r="J6" s="214"/>
      <c r="K6" s="215"/>
      <c r="L6" s="152"/>
      <c r="M6" s="5"/>
    </row>
    <row r="7" spans="1:13" ht="15.75" customHeight="1" x14ac:dyDescent="0.2">
      <c r="A7" s="86" t="s">
        <v>3</v>
      </c>
      <c r="B7" s="211"/>
      <c r="C7" s="212"/>
      <c r="D7" s="213"/>
      <c r="E7" s="9"/>
      <c r="F7" s="9"/>
      <c r="G7" s="9"/>
      <c r="H7" s="86" t="s">
        <v>3</v>
      </c>
      <c r="I7" s="211"/>
      <c r="J7" s="212"/>
      <c r="K7" s="212"/>
      <c r="L7" s="153"/>
      <c r="M7" s="5"/>
    </row>
    <row r="8" spans="1:13" ht="15" x14ac:dyDescent="0.2">
      <c r="A8" s="85" t="s">
        <v>4</v>
      </c>
      <c r="B8" s="85" t="s">
        <v>5</v>
      </c>
      <c r="C8" s="85" t="s">
        <v>6</v>
      </c>
      <c r="D8" s="85" t="s">
        <v>7</v>
      </c>
      <c r="E8" s="9"/>
      <c r="F8" s="9"/>
      <c r="G8" s="9"/>
      <c r="H8" s="85" t="s">
        <v>4</v>
      </c>
      <c r="I8" s="85" t="s">
        <v>5</v>
      </c>
      <c r="J8" s="85" t="s">
        <v>6</v>
      </c>
      <c r="K8" s="85" t="s">
        <v>8</v>
      </c>
      <c r="L8" s="154" t="s">
        <v>9</v>
      </c>
      <c r="M8" s="155" t="s">
        <v>10</v>
      </c>
    </row>
    <row r="9" spans="1:13" ht="14.25" x14ac:dyDescent="0.2">
      <c r="A9" s="107" t="s">
        <v>4</v>
      </c>
      <c r="B9" s="108"/>
      <c r="C9" s="108"/>
      <c r="D9" s="109"/>
      <c r="E9" s="9"/>
      <c r="F9" s="9"/>
      <c r="G9" s="9"/>
      <c r="H9" s="107" t="s">
        <v>4</v>
      </c>
      <c r="I9" s="108"/>
      <c r="J9" s="108"/>
      <c r="K9" s="110"/>
      <c r="L9" s="156"/>
      <c r="M9" s="157"/>
    </row>
    <row r="10" spans="1:13" ht="14.25" x14ac:dyDescent="0.2">
      <c r="A10" s="111" t="s">
        <v>11</v>
      </c>
      <c r="B10" s="112">
        <f>'Eligible Expense Calculation'!K23</f>
        <v>1000</v>
      </c>
      <c r="C10" s="151"/>
      <c r="D10" s="114">
        <f t="shared" ref="D10:D18" si="0">SUM(B10:C10)</f>
        <v>1000</v>
      </c>
      <c r="E10" s="9"/>
      <c r="F10" s="9"/>
      <c r="G10" s="9"/>
      <c r="H10" s="111" t="s">
        <v>11</v>
      </c>
      <c r="I10" s="112"/>
      <c r="J10" s="113"/>
      <c r="K10" s="112">
        <f>SUM(I10:J10)</f>
        <v>0</v>
      </c>
      <c r="L10" s="158"/>
      <c r="M10" s="159"/>
    </row>
    <row r="11" spans="1:13" ht="14.25" x14ac:dyDescent="0.2">
      <c r="A11" s="111" t="s">
        <v>12</v>
      </c>
      <c r="B11" s="112">
        <f>'Eligible Expense Calculation'!K31</f>
        <v>2000</v>
      </c>
      <c r="C11" s="151"/>
      <c r="D11" s="114">
        <f t="shared" si="0"/>
        <v>2000</v>
      </c>
      <c r="E11" s="9"/>
      <c r="F11" s="9"/>
      <c r="G11" s="9"/>
      <c r="H11" s="111" t="s">
        <v>12</v>
      </c>
      <c r="I11" s="112"/>
      <c r="J11" s="113"/>
      <c r="K11" s="112">
        <f>SUM(I11:J11)</f>
        <v>0</v>
      </c>
      <c r="L11" s="158"/>
      <c r="M11" s="159"/>
    </row>
    <row r="12" spans="1:13" ht="14.25" x14ac:dyDescent="0.2">
      <c r="A12" s="111" t="s">
        <v>13</v>
      </c>
      <c r="B12" s="112">
        <f>'Eligible Expense Calculation'!K43</f>
        <v>4000</v>
      </c>
      <c r="C12" s="151"/>
      <c r="D12" s="114">
        <f t="shared" si="0"/>
        <v>4000</v>
      </c>
      <c r="E12" s="9"/>
      <c r="F12" s="9"/>
      <c r="G12" s="9"/>
      <c r="H12" s="111" t="s">
        <v>13</v>
      </c>
      <c r="I12" s="112"/>
      <c r="J12" s="113"/>
      <c r="K12" s="112">
        <f t="shared" ref="K12:K15" si="1">SUM(I12:J12)</f>
        <v>0</v>
      </c>
      <c r="L12" s="158"/>
      <c r="M12" s="159"/>
    </row>
    <row r="13" spans="1:13" ht="14.25" x14ac:dyDescent="0.2">
      <c r="A13" s="111" t="s">
        <v>14</v>
      </c>
      <c r="B13" s="112">
        <f>'Eligible Expense Calculation'!K55</f>
        <v>4000</v>
      </c>
      <c r="C13" s="151"/>
      <c r="D13" s="114">
        <f t="shared" si="0"/>
        <v>4000</v>
      </c>
      <c r="E13" s="9"/>
      <c r="F13" s="9"/>
      <c r="G13" s="9"/>
      <c r="H13" s="111" t="s">
        <v>14</v>
      </c>
      <c r="I13" s="112"/>
      <c r="J13" s="113"/>
      <c r="K13" s="112">
        <f t="shared" si="1"/>
        <v>0</v>
      </c>
      <c r="L13" s="158"/>
      <c r="M13" s="159"/>
    </row>
    <row r="14" spans="1:13" ht="14.25" x14ac:dyDescent="0.2">
      <c r="A14" s="111" t="s">
        <v>15</v>
      </c>
      <c r="B14" s="112">
        <f>'Eligible Expense Calculation'!K62</f>
        <v>3000</v>
      </c>
      <c r="C14" s="151"/>
      <c r="D14" s="114">
        <f>SUM(B14:C14)</f>
        <v>3000</v>
      </c>
      <c r="E14" s="9"/>
      <c r="F14" s="9"/>
      <c r="G14" s="9"/>
      <c r="H14" s="111" t="s">
        <v>15</v>
      </c>
      <c r="I14" s="112"/>
      <c r="J14" s="113"/>
      <c r="K14" s="112">
        <f t="shared" si="1"/>
        <v>0</v>
      </c>
      <c r="L14" s="158"/>
      <c r="M14" s="159"/>
    </row>
    <row r="15" spans="1:13" ht="14.25" x14ac:dyDescent="0.2">
      <c r="A15" s="111" t="s">
        <v>16</v>
      </c>
      <c r="B15" s="112">
        <f>'Eligible Expense Calculation'!K70</f>
        <v>4300</v>
      </c>
      <c r="C15" s="151"/>
      <c r="D15" s="114">
        <f t="shared" si="0"/>
        <v>4300</v>
      </c>
      <c r="E15" s="9"/>
      <c r="F15" s="9"/>
      <c r="G15" s="9"/>
      <c r="H15" s="111" t="s">
        <v>16</v>
      </c>
      <c r="I15" s="112"/>
      <c r="J15" s="113"/>
      <c r="K15" s="112">
        <f t="shared" si="1"/>
        <v>0</v>
      </c>
      <c r="L15" s="158"/>
      <c r="M15" s="159"/>
    </row>
    <row r="16" spans="1:13" ht="14.25" x14ac:dyDescent="0.2">
      <c r="A16" s="107" t="s">
        <v>17</v>
      </c>
      <c r="B16" s="110"/>
      <c r="C16" s="108"/>
      <c r="D16" s="109"/>
      <c r="E16" s="9"/>
      <c r="F16" s="9"/>
      <c r="G16" s="9"/>
      <c r="H16" s="107" t="s">
        <v>17</v>
      </c>
      <c r="I16" s="110"/>
      <c r="J16" s="108"/>
      <c r="K16" s="110"/>
      <c r="L16" s="160"/>
      <c r="M16" s="157"/>
    </row>
    <row r="17" spans="1:13" ht="14.25" x14ac:dyDescent="0.2">
      <c r="A17" s="111" t="s">
        <v>18</v>
      </c>
      <c r="B17" s="112">
        <f>'Employee and Contractor Calc'!J42</f>
        <v>220000</v>
      </c>
      <c r="C17" s="151"/>
      <c r="D17" s="114">
        <f>SUM(B17:C17)</f>
        <v>220000</v>
      </c>
      <c r="E17" s="9"/>
      <c r="F17" s="9"/>
      <c r="G17" s="9"/>
      <c r="H17" s="111" t="s">
        <v>18</v>
      </c>
      <c r="I17" s="112"/>
      <c r="J17" s="113"/>
      <c r="K17" s="112">
        <f>SUM(I17:J17)</f>
        <v>0</v>
      </c>
      <c r="L17" s="158"/>
      <c r="M17" s="159"/>
    </row>
    <row r="18" spans="1:13" ht="14.25" x14ac:dyDescent="0.2">
      <c r="A18" s="111" t="s">
        <v>19</v>
      </c>
      <c r="B18" s="112">
        <f>'Employee and Contractor Calc'!J54</f>
        <v>200000</v>
      </c>
      <c r="C18" s="151"/>
      <c r="D18" s="114">
        <f t="shared" si="0"/>
        <v>200000</v>
      </c>
      <c r="E18" s="9"/>
      <c r="F18" s="9"/>
      <c r="G18" s="9"/>
      <c r="H18" s="111" t="s">
        <v>19</v>
      </c>
      <c r="I18" s="112"/>
      <c r="J18" s="113"/>
      <c r="K18" s="112">
        <f t="shared" ref="K18:K22" si="2">SUM(I18:J18)</f>
        <v>0</v>
      </c>
      <c r="L18" s="158"/>
      <c r="M18" s="159"/>
    </row>
    <row r="19" spans="1:13" ht="14.25" x14ac:dyDescent="0.2">
      <c r="A19" s="9" t="s">
        <v>20</v>
      </c>
      <c r="B19" s="112">
        <f>'Employee and Contractor Calc'!I65</f>
        <v>6600</v>
      </c>
      <c r="C19" s="161"/>
      <c r="D19" s="114">
        <f t="shared" ref="D19:D22" si="3">SUM(B19:C19)</f>
        <v>6600</v>
      </c>
      <c r="E19" s="9"/>
      <c r="F19" s="9"/>
      <c r="G19" s="9"/>
      <c r="H19" s="158" t="s">
        <v>20</v>
      </c>
      <c r="I19" s="112"/>
      <c r="J19" s="9"/>
      <c r="K19" s="112">
        <f t="shared" si="2"/>
        <v>0</v>
      </c>
      <c r="L19" s="158"/>
      <c r="M19" s="159"/>
    </row>
    <row r="20" spans="1:13" ht="14.25" x14ac:dyDescent="0.2">
      <c r="A20" s="111" t="s">
        <v>21</v>
      </c>
      <c r="B20" s="112">
        <f>'Employee and Contractor Calc'!I76</f>
        <v>14000</v>
      </c>
      <c r="C20" s="151"/>
      <c r="D20" s="114">
        <f t="shared" si="3"/>
        <v>14000</v>
      </c>
      <c r="E20" s="9"/>
      <c r="F20" s="9"/>
      <c r="G20" s="9"/>
      <c r="H20" s="111" t="s">
        <v>21</v>
      </c>
      <c r="I20" s="112"/>
      <c r="J20" s="113"/>
      <c r="K20" s="112">
        <f t="shared" si="2"/>
        <v>0</v>
      </c>
      <c r="L20" s="158"/>
      <c r="M20" s="159"/>
    </row>
    <row r="21" spans="1:13" ht="14.25" x14ac:dyDescent="0.2">
      <c r="A21" s="111" t="s">
        <v>22</v>
      </c>
      <c r="B21" s="112">
        <f>'Employee and Contractor Calc'!J87</f>
        <v>4400</v>
      </c>
      <c r="C21" s="151"/>
      <c r="D21" s="114">
        <f t="shared" si="3"/>
        <v>4400</v>
      </c>
      <c r="E21" s="9"/>
      <c r="F21" s="9"/>
      <c r="G21" s="9"/>
      <c r="H21" s="111" t="s">
        <v>22</v>
      </c>
      <c r="I21" s="112"/>
      <c r="J21" s="113"/>
      <c r="K21" s="112">
        <f t="shared" si="2"/>
        <v>0</v>
      </c>
      <c r="L21" s="158"/>
      <c r="M21" s="159"/>
    </row>
    <row r="22" spans="1:13" ht="14.25" x14ac:dyDescent="0.2">
      <c r="A22" s="111" t="s">
        <v>23</v>
      </c>
      <c r="B22" s="112">
        <f>'Employee and Contractor Calc'!G97</f>
        <v>4000</v>
      </c>
      <c r="C22" s="151"/>
      <c r="D22" s="114">
        <f t="shared" si="3"/>
        <v>4000</v>
      </c>
      <c r="E22" s="9"/>
      <c r="F22" s="9"/>
      <c r="G22" s="9"/>
      <c r="H22" s="111" t="s">
        <v>23</v>
      </c>
      <c r="I22" s="112"/>
      <c r="J22" s="113"/>
      <c r="K22" s="112">
        <f t="shared" si="2"/>
        <v>0</v>
      </c>
      <c r="L22" s="158"/>
      <c r="M22" s="159"/>
    </row>
    <row r="23" spans="1:13" ht="14.25" x14ac:dyDescent="0.2">
      <c r="A23" s="107" t="s">
        <v>24</v>
      </c>
      <c r="B23" s="110"/>
      <c r="C23" s="108"/>
      <c r="D23" s="109"/>
      <c r="E23" s="9"/>
      <c r="F23" s="9"/>
      <c r="G23" s="9"/>
      <c r="H23" s="107" t="s">
        <v>24</v>
      </c>
      <c r="I23" s="110"/>
      <c r="J23" s="108"/>
      <c r="K23" s="110"/>
      <c r="L23" s="160"/>
      <c r="M23" s="157"/>
    </row>
    <row r="24" spans="1:13" ht="14.25" x14ac:dyDescent="0.2">
      <c r="A24" s="111" t="s">
        <v>25</v>
      </c>
      <c r="B24" s="115">
        <f>'Depreciation '!D45</f>
        <v>1500</v>
      </c>
      <c r="C24" s="151"/>
      <c r="D24" s="114">
        <f>SUM(B24:C24)</f>
        <v>1500</v>
      </c>
      <c r="E24" s="9"/>
      <c r="F24" s="9"/>
      <c r="G24" s="9"/>
      <c r="H24" s="111" t="s">
        <v>25</v>
      </c>
      <c r="I24" s="115"/>
      <c r="J24" s="113"/>
      <c r="K24" s="112">
        <f>SUM(I24:J24)</f>
        <v>0</v>
      </c>
      <c r="L24" s="158"/>
      <c r="M24" s="159"/>
    </row>
    <row r="25" spans="1:13" ht="14.25" x14ac:dyDescent="0.2">
      <c r="A25" s="107" t="s">
        <v>26</v>
      </c>
      <c r="B25" s="110"/>
      <c r="C25" s="108"/>
      <c r="D25" s="109"/>
      <c r="E25" s="9"/>
      <c r="F25" s="9"/>
      <c r="G25" s="9"/>
      <c r="H25" s="107" t="s">
        <v>26</v>
      </c>
      <c r="I25" s="110"/>
      <c r="J25" s="108"/>
      <c r="K25" s="109"/>
      <c r="L25" s="160"/>
      <c r="M25" s="157"/>
    </row>
    <row r="26" spans="1:13" ht="14.25" x14ac:dyDescent="0.2">
      <c r="A26" s="111" t="s">
        <v>27</v>
      </c>
      <c r="B26" s="112">
        <f>'Movement in AL Accrual'!I11</f>
        <v>4000</v>
      </c>
      <c r="C26" s="151"/>
      <c r="D26" s="114">
        <f>SUM(B26:C26)</f>
        <v>4000</v>
      </c>
      <c r="E26" s="9"/>
      <c r="F26" s="9"/>
      <c r="G26" s="9"/>
      <c r="H26" s="111" t="s">
        <v>27</v>
      </c>
      <c r="I26" s="112"/>
      <c r="J26" s="151"/>
      <c r="K26" s="114">
        <f>SUM(I26:J26)</f>
        <v>0</v>
      </c>
      <c r="L26" s="158"/>
      <c r="M26" s="159"/>
    </row>
    <row r="27" spans="1:13" ht="15" x14ac:dyDescent="0.2">
      <c r="A27" s="28" t="s">
        <v>28</v>
      </c>
      <c r="B27" s="25">
        <f>SUM(B9:B26)</f>
        <v>472800</v>
      </c>
      <c r="C27" s="26"/>
      <c r="D27" s="25">
        <f>SUM(D9:D24)</f>
        <v>468800</v>
      </c>
      <c r="E27" s="9"/>
      <c r="F27" s="9"/>
      <c r="G27" s="9"/>
      <c r="H27" s="28" t="s">
        <v>28</v>
      </c>
      <c r="I27" s="25">
        <f>SUM(I9:I24)</f>
        <v>0</v>
      </c>
      <c r="J27" s="26"/>
      <c r="K27" s="83">
        <f>SUM(K9:K24)</f>
        <v>0</v>
      </c>
      <c r="L27" s="153"/>
      <c r="M27" s="7"/>
    </row>
    <row r="28" spans="1:13" ht="15" x14ac:dyDescent="0.2">
      <c r="A28" s="19" t="s">
        <v>29</v>
      </c>
      <c r="B28" s="27">
        <f>'Other Government Funding'!D13</f>
        <v>56000</v>
      </c>
      <c r="C28" s="116"/>
      <c r="D28" s="27">
        <f>SUM(B28:C28)</f>
        <v>56000</v>
      </c>
      <c r="E28" s="9"/>
      <c r="F28" s="9"/>
      <c r="G28" s="9"/>
      <c r="H28" s="19" t="s">
        <v>29</v>
      </c>
      <c r="I28" s="27">
        <f>'Other Government Funding'!K13</f>
        <v>0</v>
      </c>
      <c r="J28" s="116"/>
      <c r="K28" s="84">
        <f>SUM(I28:J28)</f>
        <v>0</v>
      </c>
      <c r="L28" s="153"/>
      <c r="M28" s="5"/>
    </row>
    <row r="29" spans="1:13" ht="15" x14ac:dyDescent="0.2">
      <c r="A29" s="22" t="s">
        <v>30</v>
      </c>
      <c r="B29" s="81">
        <f>B27-B28</f>
        <v>416800</v>
      </c>
      <c r="C29" s="117"/>
      <c r="D29" s="112"/>
      <c r="E29" s="9"/>
      <c r="F29" s="9"/>
      <c r="G29" s="9"/>
      <c r="H29" s="22" t="s">
        <v>30</v>
      </c>
      <c r="I29" s="81">
        <f>I27-I28</f>
        <v>0</v>
      </c>
      <c r="J29" s="117"/>
      <c r="K29" s="112"/>
      <c r="L29" s="9"/>
      <c r="M29" s="9"/>
    </row>
    <row r="30" spans="1:13" ht="15" x14ac:dyDescent="0.2">
      <c r="A30" s="22" t="s">
        <v>31</v>
      </c>
      <c r="B30" s="33">
        <v>0.2</v>
      </c>
      <c r="C30" s="9"/>
      <c r="D30" s="9"/>
      <c r="E30" s="9"/>
      <c r="F30" s="9"/>
      <c r="G30" s="9"/>
      <c r="H30" s="22" t="s">
        <v>31</v>
      </c>
      <c r="I30" s="33">
        <v>0.2</v>
      </c>
      <c r="J30" s="9"/>
      <c r="K30" s="9"/>
      <c r="L30" s="9"/>
      <c r="M30" s="9"/>
    </row>
    <row r="31" spans="1:13" ht="15" x14ac:dyDescent="0.2">
      <c r="A31" s="19" t="s">
        <v>32</v>
      </c>
      <c r="B31" s="27">
        <f>B29*B30</f>
        <v>83360</v>
      </c>
      <c r="C31" s="9"/>
      <c r="D31" s="9"/>
      <c r="E31" s="9"/>
      <c r="F31" s="9"/>
      <c r="G31" s="9"/>
      <c r="H31" s="19" t="s">
        <v>32</v>
      </c>
      <c r="I31" s="27">
        <f>I29*I30</f>
        <v>0</v>
      </c>
      <c r="J31" s="9"/>
      <c r="K31" s="9"/>
      <c r="L31" s="9"/>
      <c r="M31" s="9"/>
    </row>
  </sheetData>
  <mergeCells count="7">
    <mergeCell ref="A1:D1"/>
    <mergeCell ref="A2:D5"/>
    <mergeCell ref="B6:D6"/>
    <mergeCell ref="B7:D7"/>
    <mergeCell ref="I6:K6"/>
    <mergeCell ref="I7:K7"/>
    <mergeCell ref="H5:M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E4FEC-07BE-42A7-9DE1-72583BACCB72}">
  <dimension ref="A1:O24"/>
  <sheetViews>
    <sheetView topLeftCell="A5" workbookViewId="0">
      <selection activeCell="H22" sqref="H22:L24"/>
    </sheetView>
  </sheetViews>
  <sheetFormatPr defaultColWidth="0" defaultRowHeight="14.25" x14ac:dyDescent="0.2"/>
  <cols>
    <col min="1" max="12" width="9.140625" style="35" customWidth="1"/>
    <col min="13" max="13" width="9" style="35" customWidth="1"/>
    <col min="14" max="16384" width="0" style="35" hidden="1"/>
  </cols>
  <sheetData>
    <row r="1" spans="1:15" ht="15" x14ac:dyDescent="0.2">
      <c r="A1" s="205" t="s">
        <v>33</v>
      </c>
      <c r="B1" s="205"/>
      <c r="C1" s="205"/>
      <c r="D1" s="205"/>
      <c r="E1" s="205"/>
      <c r="F1" s="205"/>
      <c r="G1" s="205"/>
      <c r="H1" s="205"/>
      <c r="I1" s="205"/>
      <c r="J1" s="205"/>
      <c r="K1" s="205"/>
      <c r="L1" s="205"/>
      <c r="M1" s="205"/>
      <c r="N1" s="34"/>
      <c r="O1" s="34"/>
    </row>
    <row r="2" spans="1:15" ht="18" customHeight="1" x14ac:dyDescent="0.2">
      <c r="A2" s="208" t="s">
        <v>34</v>
      </c>
      <c r="B2" s="208"/>
      <c r="C2" s="208"/>
      <c r="D2" s="208"/>
      <c r="E2" s="208"/>
      <c r="F2" s="208"/>
      <c r="G2" s="208"/>
      <c r="H2" s="208"/>
      <c r="I2" s="208"/>
      <c r="J2" s="208"/>
      <c r="K2" s="208"/>
      <c r="L2" s="208"/>
      <c r="M2" s="208"/>
      <c r="N2" s="9"/>
      <c r="O2" s="9"/>
    </row>
    <row r="3" spans="1:15" ht="15" thickBot="1" x14ac:dyDescent="0.25">
      <c r="A3" s="208"/>
      <c r="B3" s="208"/>
      <c r="C3" s="208"/>
      <c r="D3" s="208"/>
      <c r="E3" s="208"/>
      <c r="F3" s="208"/>
      <c r="G3" s="208"/>
      <c r="H3" s="208"/>
      <c r="I3" s="208"/>
      <c r="J3" s="208"/>
      <c r="K3" s="208"/>
      <c r="L3" s="208"/>
      <c r="M3" s="208"/>
      <c r="N3" s="162"/>
      <c r="O3" s="162"/>
    </row>
    <row r="4" spans="1:15" x14ac:dyDescent="0.2">
      <c r="A4" s="228" t="s">
        <v>35</v>
      </c>
      <c r="B4" s="229"/>
      <c r="C4" s="229"/>
      <c r="D4" s="229"/>
      <c r="E4" s="229"/>
      <c r="F4" s="229"/>
      <c r="G4" s="229"/>
      <c r="H4" s="229"/>
      <c r="I4" s="229"/>
      <c r="J4" s="229"/>
      <c r="K4" s="229"/>
      <c r="L4" s="229"/>
      <c r="M4" s="230"/>
      <c r="N4" s="162"/>
      <c r="O4" s="162"/>
    </row>
    <row r="5" spans="1:15" ht="15" thickBot="1" x14ac:dyDescent="0.25">
      <c r="A5" s="231"/>
      <c r="B5" s="232"/>
      <c r="C5" s="232"/>
      <c r="D5" s="232"/>
      <c r="E5" s="232"/>
      <c r="F5" s="232"/>
      <c r="G5" s="232"/>
      <c r="H5" s="232"/>
      <c r="I5" s="232"/>
      <c r="J5" s="232"/>
      <c r="K5" s="232"/>
      <c r="L5" s="232"/>
      <c r="M5" s="233"/>
      <c r="N5" s="162"/>
      <c r="O5" s="162"/>
    </row>
    <row r="6" spans="1:15" ht="18" x14ac:dyDescent="0.35">
      <c r="A6" s="1"/>
      <c r="B6" s="2"/>
      <c r="C6" s="2"/>
      <c r="D6" s="2"/>
      <c r="E6" s="2"/>
      <c r="F6" s="2"/>
      <c r="G6" s="2"/>
      <c r="H6" s="2"/>
      <c r="I6" s="2"/>
      <c r="J6" s="2"/>
      <c r="K6" s="2"/>
      <c r="L6" s="2"/>
      <c r="M6" s="2"/>
      <c r="N6" s="162"/>
      <c r="O6" s="162"/>
    </row>
    <row r="7" spans="1:15" ht="18" x14ac:dyDescent="0.35">
      <c r="A7" s="1"/>
      <c r="B7" s="3"/>
      <c r="C7" s="3"/>
      <c r="D7" s="3"/>
      <c r="E7" s="3"/>
      <c r="F7" s="3"/>
      <c r="G7" s="3"/>
      <c r="H7" s="3"/>
      <c r="I7" s="3"/>
      <c r="J7" s="3"/>
      <c r="K7" s="3"/>
      <c r="L7" s="3"/>
      <c r="M7" s="2"/>
      <c r="N7" s="162"/>
      <c r="O7" s="162"/>
    </row>
    <row r="8" spans="1:15" ht="18" x14ac:dyDescent="0.35">
      <c r="A8" s="1"/>
      <c r="B8" s="3"/>
      <c r="C8" s="3"/>
      <c r="D8" s="3"/>
      <c r="E8" s="3"/>
      <c r="F8" s="3"/>
      <c r="G8" s="3"/>
      <c r="H8" s="3"/>
      <c r="I8" s="3"/>
      <c r="J8" s="3"/>
      <c r="K8" s="3"/>
      <c r="L8" s="3"/>
      <c r="M8" s="2"/>
      <c r="N8" s="162"/>
      <c r="O8" s="162"/>
    </row>
    <row r="9" spans="1:15" ht="18" x14ac:dyDescent="0.35">
      <c r="A9" s="1"/>
      <c r="B9" s="3"/>
      <c r="C9" s="3"/>
      <c r="D9" s="3"/>
      <c r="E9" s="234" t="s">
        <v>36</v>
      </c>
      <c r="F9" s="235"/>
      <c r="G9" s="235"/>
      <c r="H9" s="235"/>
      <c r="I9" s="236"/>
      <c r="J9" s="3"/>
      <c r="K9" s="3"/>
      <c r="L9" s="3"/>
      <c r="M9" s="2"/>
      <c r="N9" s="162"/>
      <c r="O9" s="162"/>
    </row>
    <row r="10" spans="1:15" ht="18" x14ac:dyDescent="0.35">
      <c r="A10" s="1"/>
      <c r="B10" s="3"/>
      <c r="C10" s="3"/>
      <c r="D10" s="3"/>
      <c r="E10" s="237"/>
      <c r="F10" s="238"/>
      <c r="G10" s="238"/>
      <c r="H10" s="238"/>
      <c r="I10" s="239"/>
      <c r="J10" s="3"/>
      <c r="K10" s="3"/>
      <c r="L10" s="3"/>
      <c r="M10" s="2"/>
      <c r="N10" s="162"/>
      <c r="O10" s="162"/>
    </row>
    <row r="11" spans="1:15" ht="18" x14ac:dyDescent="0.35">
      <c r="A11" s="1"/>
      <c r="B11" s="3"/>
      <c r="C11" s="3"/>
      <c r="D11" s="3"/>
      <c r="E11" s="240"/>
      <c r="F11" s="241"/>
      <c r="G11" s="241"/>
      <c r="H11" s="241"/>
      <c r="I11" s="242"/>
      <c r="J11" s="3"/>
      <c r="K11" s="3"/>
      <c r="L11" s="3"/>
      <c r="M11" s="2"/>
      <c r="N11" s="162"/>
      <c r="O11" s="162"/>
    </row>
    <row r="18" spans="2:12" ht="18" customHeight="1" x14ac:dyDescent="0.2">
      <c r="B18" s="234" t="s">
        <v>37</v>
      </c>
      <c r="C18" s="235"/>
      <c r="D18" s="235"/>
      <c r="E18" s="235"/>
      <c r="F18" s="236"/>
      <c r="G18" s="3"/>
      <c r="H18" s="243" t="s">
        <v>278</v>
      </c>
      <c r="I18" s="244"/>
      <c r="J18" s="244"/>
      <c r="K18" s="244"/>
      <c r="L18" s="245"/>
    </row>
    <row r="19" spans="2:12" ht="18" x14ac:dyDescent="0.2">
      <c r="B19" s="237"/>
      <c r="C19" s="238"/>
      <c r="D19" s="238"/>
      <c r="E19" s="238"/>
      <c r="F19" s="239"/>
      <c r="G19" s="3"/>
      <c r="H19" s="246"/>
      <c r="I19" s="247"/>
      <c r="J19" s="247"/>
      <c r="K19" s="247"/>
      <c r="L19" s="248"/>
    </row>
    <row r="20" spans="2:12" ht="18.75" thickBot="1" x14ac:dyDescent="0.25">
      <c r="B20" s="240"/>
      <c r="C20" s="241"/>
      <c r="D20" s="241"/>
      <c r="E20" s="241"/>
      <c r="F20" s="242"/>
      <c r="G20" s="3"/>
      <c r="H20" s="249"/>
      <c r="I20" s="250"/>
      <c r="J20" s="250"/>
      <c r="K20" s="250"/>
      <c r="L20" s="251"/>
    </row>
    <row r="21" spans="2:12" ht="18.75" thickBot="1" x14ac:dyDescent="0.25">
      <c r="B21" s="3"/>
      <c r="C21" s="3"/>
      <c r="D21" s="3"/>
      <c r="E21" s="3"/>
      <c r="F21" s="3"/>
      <c r="G21" s="3"/>
      <c r="H21" s="3"/>
      <c r="I21" s="3"/>
      <c r="J21" s="3"/>
      <c r="K21" s="3"/>
      <c r="L21" s="3"/>
    </row>
    <row r="22" spans="2:12" ht="18" x14ac:dyDescent="0.2">
      <c r="B22" s="3"/>
      <c r="C22" s="3"/>
      <c r="D22" s="3"/>
      <c r="E22" s="3"/>
      <c r="F22" s="3"/>
      <c r="G22" s="3"/>
      <c r="H22" s="219" t="s">
        <v>38</v>
      </c>
      <c r="I22" s="220"/>
      <c r="J22" s="220"/>
      <c r="K22" s="220"/>
      <c r="L22" s="221"/>
    </row>
    <row r="23" spans="2:12" ht="18" x14ac:dyDescent="0.2">
      <c r="B23" s="3"/>
      <c r="C23" s="3"/>
      <c r="D23" s="3"/>
      <c r="E23" s="3"/>
      <c r="F23" s="3"/>
      <c r="G23" s="3"/>
      <c r="H23" s="222"/>
      <c r="I23" s="223"/>
      <c r="J23" s="223"/>
      <c r="K23" s="223"/>
      <c r="L23" s="224"/>
    </row>
    <row r="24" spans="2:12" ht="18" x14ac:dyDescent="0.35">
      <c r="B24" s="2"/>
      <c r="C24" s="2"/>
      <c r="D24" s="2"/>
      <c r="E24" s="2"/>
      <c r="F24" s="2"/>
      <c r="G24" s="2"/>
      <c r="H24" s="225"/>
      <c r="I24" s="226"/>
      <c r="J24" s="226"/>
      <c r="K24" s="226"/>
      <c r="L24" s="227"/>
    </row>
  </sheetData>
  <mergeCells count="7">
    <mergeCell ref="A1:M1"/>
    <mergeCell ref="A2:M3"/>
    <mergeCell ref="H22:L24"/>
    <mergeCell ref="A4:M5"/>
    <mergeCell ref="E9:I11"/>
    <mergeCell ref="B18:F20"/>
    <mergeCell ref="H18:L2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L10"/>
  <sheetViews>
    <sheetView topLeftCell="A2" workbookViewId="0">
      <selection activeCell="A9" sqref="A9"/>
    </sheetView>
  </sheetViews>
  <sheetFormatPr defaultColWidth="0" defaultRowHeight="15.75" customHeight="1" x14ac:dyDescent="0.2"/>
  <cols>
    <col min="1" max="1" width="37.7109375" style="36" customWidth="1"/>
    <col min="2" max="2" width="27.140625" style="36" customWidth="1"/>
    <col min="3" max="3" width="26.140625" style="36" customWidth="1"/>
    <col min="4" max="7" width="0" style="36" hidden="1" customWidth="1"/>
    <col min="8" max="8" width="15.5703125" style="36" hidden="1" customWidth="1"/>
    <col min="9" max="16384" width="0" style="36" hidden="1"/>
  </cols>
  <sheetData>
    <row r="1" spans="1:12" ht="15.75" customHeight="1" x14ac:dyDescent="0.2">
      <c r="A1" s="205" t="s">
        <v>39</v>
      </c>
      <c r="B1" s="205"/>
      <c r="C1" s="205"/>
      <c r="D1" s="34"/>
      <c r="E1" s="34"/>
      <c r="F1" s="34"/>
      <c r="G1" s="34"/>
      <c r="H1" s="34"/>
      <c r="I1" s="34"/>
      <c r="J1" s="34"/>
      <c r="K1" s="34"/>
      <c r="L1" s="34"/>
    </row>
    <row r="2" spans="1:12" ht="15.75" customHeight="1" x14ac:dyDescent="0.2">
      <c r="A2" s="208" t="s">
        <v>40</v>
      </c>
      <c r="B2" s="208"/>
      <c r="C2" s="208"/>
      <c r="D2" s="29"/>
      <c r="E2" s="29"/>
      <c r="F2" s="29"/>
      <c r="G2" s="29"/>
      <c r="H2" s="29"/>
      <c r="I2" s="29"/>
      <c r="J2" s="29"/>
      <c r="K2" s="29"/>
      <c r="L2" s="29"/>
    </row>
    <row r="3" spans="1:12" ht="15.75" customHeight="1" x14ac:dyDescent="0.2">
      <c r="A3" s="208"/>
      <c r="B3" s="208"/>
      <c r="C3" s="208"/>
      <c r="D3" s="29"/>
      <c r="E3" s="29"/>
      <c r="F3" s="29"/>
      <c r="G3" s="29"/>
      <c r="H3" s="29"/>
      <c r="I3" s="29"/>
      <c r="J3" s="29"/>
      <c r="K3" s="29"/>
      <c r="L3" s="29"/>
    </row>
    <row r="4" spans="1:12" ht="14.25" x14ac:dyDescent="0.2">
      <c r="A4" s="208"/>
      <c r="B4" s="208"/>
      <c r="C4" s="208"/>
      <c r="D4" s="29"/>
      <c r="E4" s="29"/>
      <c r="F4" s="29"/>
      <c r="G4" s="29"/>
      <c r="H4" s="29"/>
      <c r="I4" s="29"/>
      <c r="J4" s="29"/>
      <c r="K4" s="29"/>
      <c r="L4" s="29"/>
    </row>
    <row r="5" spans="1:12" ht="15.75" customHeight="1" x14ac:dyDescent="0.2">
      <c r="A5" s="75" t="s">
        <v>41</v>
      </c>
      <c r="B5" s="55" t="s">
        <v>42</v>
      </c>
      <c r="C5" s="55" t="s">
        <v>43</v>
      </c>
      <c r="D5" s="29"/>
      <c r="E5" s="29"/>
      <c r="F5" s="29"/>
      <c r="G5" s="29"/>
      <c r="H5" s="29"/>
      <c r="I5" s="29"/>
      <c r="J5" s="29"/>
      <c r="K5" s="29"/>
      <c r="L5" s="29"/>
    </row>
    <row r="6" spans="1:12" ht="15.75" customHeight="1" x14ac:dyDescent="0.2">
      <c r="A6" s="118" t="s">
        <v>44</v>
      </c>
      <c r="B6" s="119" t="s">
        <v>45</v>
      </c>
      <c r="C6" s="119" t="s">
        <v>46</v>
      </c>
      <c r="D6" s="29"/>
      <c r="E6" s="29"/>
      <c r="F6" s="29"/>
      <c r="G6" s="29"/>
      <c r="H6" s="29"/>
      <c r="I6" s="29"/>
      <c r="J6" s="29"/>
      <c r="K6" s="29"/>
      <c r="L6" s="29"/>
    </row>
    <row r="7" spans="1:12" ht="19.5" customHeight="1" x14ac:dyDescent="0.2">
      <c r="A7" s="118" t="s">
        <v>47</v>
      </c>
      <c r="B7" s="119" t="s">
        <v>45</v>
      </c>
      <c r="C7" s="119" t="s">
        <v>46</v>
      </c>
      <c r="D7" s="29"/>
      <c r="E7" s="29"/>
      <c r="F7" s="29"/>
      <c r="G7" s="29"/>
      <c r="H7" s="29"/>
      <c r="I7" s="29"/>
      <c r="J7" s="29"/>
      <c r="K7" s="29"/>
      <c r="L7" s="29"/>
    </row>
    <row r="8" spans="1:12" ht="15.75" customHeight="1" x14ac:dyDescent="0.2">
      <c r="A8" s="118" t="s">
        <v>48</v>
      </c>
      <c r="B8" s="119" t="s">
        <v>45</v>
      </c>
      <c r="C8" s="119" t="s">
        <v>46</v>
      </c>
      <c r="D8" s="29"/>
      <c r="E8" s="29"/>
      <c r="F8" s="29"/>
      <c r="G8" s="29"/>
      <c r="H8" s="29"/>
      <c r="I8" s="29"/>
      <c r="J8" s="29"/>
      <c r="K8" s="29"/>
      <c r="L8" s="29"/>
    </row>
    <row r="9" spans="1:12" ht="23.25" customHeight="1" x14ac:dyDescent="0.2">
      <c r="A9" s="118" t="s">
        <v>49</v>
      </c>
      <c r="B9" s="119" t="s">
        <v>45</v>
      </c>
      <c r="C9" s="119" t="s">
        <v>46</v>
      </c>
      <c r="D9" s="29"/>
      <c r="E9" s="29"/>
      <c r="F9" s="29"/>
      <c r="G9" s="29"/>
      <c r="H9" s="29"/>
      <c r="I9" s="29"/>
      <c r="J9" s="29"/>
      <c r="K9" s="29"/>
      <c r="L9" s="29"/>
    </row>
    <row r="10" spans="1:12" ht="15.75" customHeight="1" x14ac:dyDescent="0.2">
      <c r="A10" s="29"/>
      <c r="B10" s="29"/>
      <c r="C10" s="29"/>
      <c r="D10" s="29"/>
      <c r="E10" s="29"/>
      <c r="F10" s="29"/>
      <c r="G10" s="29"/>
      <c r="H10" s="29"/>
      <c r="I10" s="29"/>
      <c r="J10" s="29"/>
      <c r="K10" s="29"/>
      <c r="L10" s="29"/>
    </row>
  </sheetData>
  <mergeCells count="2">
    <mergeCell ref="A1:C1"/>
    <mergeCell ref="A2:C4"/>
  </mergeCells>
  <conditionalFormatting sqref="B5:B12">
    <cfRule type="containsText" dxfId="6" priority="1" operator="containsText" text="Maybe">
      <formula>NOT(ISERROR(SEARCH(("Maybe"),(B5))))</formula>
    </cfRule>
  </conditionalFormatting>
  <dataValidations count="1">
    <dataValidation type="list" allowBlank="1" showErrorMessage="1" sqref="B6:B12" xr:uid="{00000000-0002-0000-0400-000000000000}">
      <formula1>"Yes,No,Maybe"</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5585-A8F1-4970-8E57-DF7193BA332C}">
  <dimension ref="A1:F43"/>
  <sheetViews>
    <sheetView workbookViewId="0">
      <selection activeCell="A2" sqref="A2:C3"/>
    </sheetView>
  </sheetViews>
  <sheetFormatPr defaultColWidth="0" defaultRowHeight="14.25" x14ac:dyDescent="0.2"/>
  <cols>
    <col min="1" max="1" width="56" style="10" customWidth="1"/>
    <col min="2" max="3" width="24.42578125" style="10" customWidth="1"/>
    <col min="4" max="4" width="13.28515625" style="10" hidden="1" customWidth="1"/>
    <col min="5" max="5" width="14.42578125" style="10" hidden="1" customWidth="1"/>
    <col min="6" max="6" width="12.5703125" style="10" hidden="1" customWidth="1"/>
    <col min="7" max="16384" width="0" style="10" hidden="1"/>
  </cols>
  <sheetData>
    <row r="1" spans="1:6" ht="15" x14ac:dyDescent="0.2">
      <c r="A1" s="205" t="s">
        <v>50</v>
      </c>
      <c r="B1" s="252"/>
      <c r="C1" s="252"/>
      <c r="D1" s="9"/>
      <c r="E1" s="9"/>
      <c r="F1" s="9"/>
    </row>
    <row r="2" spans="1:6" x14ac:dyDescent="0.2">
      <c r="A2" s="253" t="s">
        <v>279</v>
      </c>
      <c r="B2" s="208"/>
      <c r="C2" s="208"/>
      <c r="D2" s="9"/>
      <c r="E2" s="9"/>
      <c r="F2" s="9"/>
    </row>
    <row r="3" spans="1:6" x14ac:dyDescent="0.2">
      <c r="A3" s="208"/>
      <c r="B3" s="208"/>
      <c r="C3" s="208"/>
      <c r="D3" s="9"/>
      <c r="E3" s="9"/>
      <c r="F3" s="9"/>
    </row>
    <row r="4" spans="1:6" x14ac:dyDescent="0.2">
      <c r="A4" s="9"/>
      <c r="B4" s="9"/>
      <c r="C4" s="9"/>
      <c r="D4" s="9"/>
      <c r="E4" s="9"/>
      <c r="F4" s="9"/>
    </row>
    <row r="5" spans="1:6" x14ac:dyDescent="0.2">
      <c r="A5" s="9"/>
      <c r="B5" s="9"/>
      <c r="C5" s="9"/>
      <c r="D5" s="9"/>
      <c r="E5" s="9"/>
      <c r="F5" s="9"/>
    </row>
    <row r="6" spans="1:6" x14ac:dyDescent="0.2">
      <c r="A6" s="9"/>
      <c r="B6" s="9"/>
      <c r="C6" s="9"/>
      <c r="D6" s="9"/>
      <c r="E6" s="9"/>
      <c r="F6" s="9"/>
    </row>
    <row r="7" spans="1:6" x14ac:dyDescent="0.2">
      <c r="A7" s="9"/>
      <c r="B7" s="9"/>
      <c r="C7" s="9"/>
      <c r="D7" s="9"/>
      <c r="E7" s="9"/>
      <c r="F7" s="9"/>
    </row>
    <row r="8" spans="1:6" x14ac:dyDescent="0.2">
      <c r="A8" s="9"/>
      <c r="B8" s="9"/>
      <c r="C8" s="9"/>
      <c r="D8" s="9"/>
      <c r="E8" s="9"/>
      <c r="F8" s="9"/>
    </row>
    <row r="9" spans="1:6" x14ac:dyDescent="0.2">
      <c r="A9" s="9"/>
      <c r="B9" s="9"/>
      <c r="C9" s="9"/>
      <c r="D9" s="9"/>
      <c r="E9" s="9"/>
      <c r="F9" s="9"/>
    </row>
    <row r="10" spans="1:6" x14ac:dyDescent="0.2">
      <c r="A10" s="9"/>
      <c r="B10" s="9"/>
      <c r="C10" s="9"/>
      <c r="D10" s="9"/>
      <c r="E10" s="9"/>
      <c r="F10" s="9"/>
    </row>
    <row r="11" spans="1:6" x14ac:dyDescent="0.2">
      <c r="A11" s="9"/>
      <c r="B11" s="9"/>
      <c r="C11" s="9"/>
      <c r="D11" s="9"/>
      <c r="E11" s="9"/>
      <c r="F11" s="9"/>
    </row>
    <row r="12" spans="1:6" x14ac:dyDescent="0.2">
      <c r="A12" s="9"/>
      <c r="B12" s="9"/>
      <c r="C12" s="9"/>
      <c r="D12" s="9"/>
      <c r="E12" s="9"/>
      <c r="F12" s="9"/>
    </row>
    <row r="13" spans="1:6" x14ac:dyDescent="0.2">
      <c r="A13" s="9"/>
      <c r="B13" s="9"/>
      <c r="C13" s="9"/>
      <c r="D13" s="9"/>
      <c r="E13" s="9"/>
      <c r="F13" s="9"/>
    </row>
    <row r="14" spans="1:6" x14ac:dyDescent="0.2">
      <c r="A14" s="9"/>
      <c r="B14" s="9"/>
      <c r="C14" s="9"/>
      <c r="D14" s="9"/>
      <c r="E14" s="9"/>
      <c r="F14" s="9"/>
    </row>
    <row r="15" spans="1:6" x14ac:dyDescent="0.2">
      <c r="A15" s="9"/>
      <c r="B15" s="9"/>
      <c r="C15" s="9"/>
      <c r="D15" s="9"/>
      <c r="E15" s="9"/>
      <c r="F15" s="9"/>
    </row>
    <row r="16" spans="1:6" x14ac:dyDescent="0.2">
      <c r="A16" s="9"/>
      <c r="B16" s="9"/>
      <c r="C16" s="9"/>
      <c r="D16" s="9"/>
      <c r="E16" s="9"/>
      <c r="F16" s="9"/>
    </row>
    <row r="17" spans="1:6" x14ac:dyDescent="0.2">
      <c r="A17" s="9"/>
      <c r="B17" s="9"/>
      <c r="C17" s="9"/>
      <c r="D17" s="9"/>
      <c r="E17" s="9"/>
      <c r="F17" s="9"/>
    </row>
    <row r="18" spans="1:6" x14ac:dyDescent="0.2">
      <c r="A18" s="9"/>
      <c r="B18" s="9"/>
      <c r="C18" s="9"/>
      <c r="D18" s="9"/>
      <c r="E18" s="9"/>
      <c r="F18" s="9"/>
    </row>
    <row r="19" spans="1:6" x14ac:dyDescent="0.2">
      <c r="A19" s="9"/>
      <c r="B19" s="9"/>
      <c r="C19" s="9"/>
      <c r="D19" s="9"/>
      <c r="E19" s="9"/>
      <c r="F19" s="9"/>
    </row>
    <row r="20" spans="1:6" x14ac:dyDescent="0.2">
      <c r="A20" s="9"/>
      <c r="B20" s="9"/>
      <c r="C20" s="9"/>
      <c r="D20" s="9"/>
      <c r="E20" s="9"/>
      <c r="F20" s="9"/>
    </row>
    <row r="21" spans="1:6" x14ac:dyDescent="0.2">
      <c r="A21" s="9"/>
      <c r="B21" s="9"/>
      <c r="C21" s="9"/>
      <c r="D21" s="9"/>
      <c r="E21" s="9"/>
      <c r="F21" s="9"/>
    </row>
    <row r="22" spans="1:6" x14ac:dyDescent="0.2">
      <c r="A22" s="9"/>
      <c r="B22" s="9"/>
      <c r="C22" s="9"/>
      <c r="D22" s="9"/>
      <c r="E22" s="9"/>
      <c r="F22" s="9"/>
    </row>
    <row r="23" spans="1:6" x14ac:dyDescent="0.2">
      <c r="A23" s="9"/>
      <c r="B23" s="9"/>
      <c r="C23" s="9"/>
      <c r="D23" s="9"/>
      <c r="E23" s="9"/>
      <c r="F23" s="9"/>
    </row>
    <row r="24" spans="1:6" x14ac:dyDescent="0.2">
      <c r="A24" s="9"/>
      <c r="B24" s="9"/>
      <c r="C24" s="9"/>
      <c r="D24" s="9"/>
      <c r="E24" s="9"/>
      <c r="F24" s="9"/>
    </row>
    <row r="25" spans="1:6" x14ac:dyDescent="0.2">
      <c r="A25" s="9"/>
      <c r="B25" s="9"/>
      <c r="C25" s="9"/>
      <c r="D25" s="9"/>
      <c r="E25" s="9"/>
      <c r="F25" s="9"/>
    </row>
    <row r="26" spans="1:6" x14ac:dyDescent="0.2">
      <c r="A26" s="9"/>
      <c r="B26" s="9"/>
      <c r="C26" s="9"/>
      <c r="D26" s="9"/>
      <c r="E26" s="9"/>
      <c r="F26" s="9"/>
    </row>
    <row r="27" spans="1:6" x14ac:dyDescent="0.2">
      <c r="A27" s="9"/>
      <c r="B27" s="9"/>
      <c r="C27" s="9"/>
      <c r="D27" s="9"/>
      <c r="E27" s="9"/>
      <c r="F27" s="9"/>
    </row>
    <row r="28" spans="1:6" x14ac:dyDescent="0.2">
      <c r="A28" s="9"/>
      <c r="B28" s="9"/>
      <c r="C28" s="9"/>
      <c r="D28" s="9"/>
      <c r="E28" s="9"/>
      <c r="F28" s="9"/>
    </row>
    <row r="29" spans="1:6" x14ac:dyDescent="0.2">
      <c r="A29" s="9"/>
      <c r="B29" s="9"/>
      <c r="C29" s="9"/>
      <c r="D29" s="9"/>
      <c r="E29" s="9"/>
      <c r="F29" s="9"/>
    </row>
    <row r="30" spans="1:6" x14ac:dyDescent="0.2">
      <c r="A30" s="9"/>
      <c r="B30" s="9"/>
      <c r="C30" s="9"/>
      <c r="D30" s="9"/>
      <c r="E30" s="9"/>
      <c r="F30" s="9"/>
    </row>
    <row r="31" spans="1:6" x14ac:dyDescent="0.2">
      <c r="A31" s="9"/>
      <c r="B31" s="9"/>
      <c r="C31" s="9"/>
      <c r="D31" s="9"/>
      <c r="E31" s="9"/>
      <c r="F31" s="9"/>
    </row>
    <row r="32" spans="1:6" x14ac:dyDescent="0.2">
      <c r="A32" s="9"/>
      <c r="B32" s="9"/>
      <c r="C32" s="9"/>
      <c r="D32" s="9"/>
      <c r="E32" s="9"/>
      <c r="F32" s="9"/>
    </row>
    <row r="33" spans="1:6" x14ac:dyDescent="0.2">
      <c r="A33" s="9"/>
      <c r="B33" s="9"/>
      <c r="C33" s="9"/>
      <c r="D33" s="9"/>
      <c r="E33" s="9"/>
      <c r="F33" s="9"/>
    </row>
    <row r="34" spans="1:6" x14ac:dyDescent="0.2">
      <c r="A34" s="9"/>
      <c r="B34" s="9"/>
      <c r="C34" s="9"/>
      <c r="D34" s="9"/>
      <c r="E34" s="9"/>
      <c r="F34" s="9"/>
    </row>
    <row r="35" spans="1:6" x14ac:dyDescent="0.2">
      <c r="A35" s="9"/>
      <c r="B35" s="9"/>
      <c r="C35" s="9"/>
      <c r="D35" s="9"/>
      <c r="E35" s="9"/>
      <c r="F35" s="9"/>
    </row>
    <row r="36" spans="1:6" x14ac:dyDescent="0.2">
      <c r="A36" s="9"/>
      <c r="B36" s="9"/>
      <c r="C36" s="9"/>
      <c r="D36" s="9"/>
      <c r="E36" s="9"/>
      <c r="F36" s="9"/>
    </row>
    <row r="37" spans="1:6" x14ac:dyDescent="0.2">
      <c r="A37" s="9"/>
      <c r="B37" s="9"/>
      <c r="C37" s="9"/>
      <c r="D37" s="9"/>
      <c r="E37" s="9"/>
      <c r="F37" s="9"/>
    </row>
    <row r="38" spans="1:6" x14ac:dyDescent="0.2">
      <c r="A38" s="9"/>
      <c r="B38" s="9"/>
      <c r="C38" s="9"/>
      <c r="D38" s="9"/>
      <c r="E38" s="9"/>
      <c r="F38" s="9"/>
    </row>
    <row r="39" spans="1:6" x14ac:dyDescent="0.2">
      <c r="A39" s="9"/>
      <c r="B39" s="9"/>
      <c r="C39" s="9"/>
      <c r="D39" s="9"/>
      <c r="E39" s="9"/>
      <c r="F39" s="9"/>
    </row>
    <row r="40" spans="1:6" x14ac:dyDescent="0.2">
      <c r="A40" s="9"/>
      <c r="B40" s="9"/>
      <c r="C40" s="9"/>
      <c r="D40" s="9"/>
      <c r="E40" s="9"/>
      <c r="F40" s="9"/>
    </row>
    <row r="41" spans="1:6" x14ac:dyDescent="0.2">
      <c r="A41" s="9"/>
      <c r="B41" s="9"/>
      <c r="C41" s="9"/>
      <c r="D41" s="9"/>
      <c r="E41" s="9"/>
      <c r="F41" s="9"/>
    </row>
    <row r="42" spans="1:6" x14ac:dyDescent="0.2">
      <c r="A42" s="9"/>
      <c r="B42" s="9"/>
      <c r="C42" s="9"/>
      <c r="D42" s="9"/>
      <c r="E42" s="9"/>
      <c r="F42" s="9"/>
    </row>
    <row r="43" spans="1:6" x14ac:dyDescent="0.2">
      <c r="A43" s="9"/>
      <c r="B43" s="9"/>
      <c r="C43" s="9"/>
      <c r="D43" s="9"/>
      <c r="E43" s="9"/>
      <c r="F43" s="9"/>
    </row>
  </sheetData>
  <mergeCells count="2">
    <mergeCell ref="A1:C1"/>
    <mergeCell ref="A2: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I43"/>
  <sheetViews>
    <sheetView workbookViewId="0">
      <selection activeCell="A2" sqref="A2:F8"/>
    </sheetView>
  </sheetViews>
  <sheetFormatPr defaultColWidth="0" defaultRowHeight="15.75" customHeight="1" x14ac:dyDescent="0.2"/>
  <cols>
    <col min="1" max="1" width="20" style="35" bestFit="1" customWidth="1"/>
    <col min="2" max="2" width="34" style="35" customWidth="1"/>
    <col min="3" max="3" width="34.7109375" style="35" bestFit="1" customWidth="1"/>
    <col min="4" max="4" width="12.42578125" style="35" customWidth="1"/>
    <col min="5" max="5" width="25.28515625" style="35" bestFit="1" customWidth="1"/>
    <col min="6" max="6" width="34" style="35" customWidth="1"/>
    <col min="7" max="7" width="43.85546875" style="35" customWidth="1"/>
    <col min="8" max="8" width="85.5703125" style="35" customWidth="1"/>
    <col min="9" max="9" width="17.42578125" style="35" customWidth="1"/>
    <col min="10" max="16384" width="0" style="35" hidden="1"/>
  </cols>
  <sheetData>
    <row r="1" spans="1:9" s="10" customFormat="1" ht="15.75" customHeight="1" x14ac:dyDescent="0.2">
      <c r="A1" s="205" t="s">
        <v>51</v>
      </c>
      <c r="B1" s="205"/>
      <c r="C1" s="205"/>
      <c r="D1" s="205"/>
      <c r="E1" s="205"/>
      <c r="F1" s="205"/>
      <c r="G1" s="205"/>
      <c r="H1" s="205"/>
      <c r="I1" s="205"/>
    </row>
    <row r="2" spans="1:9" s="10" customFormat="1" ht="14.25" x14ac:dyDescent="0.2">
      <c r="A2" s="254" t="s">
        <v>281</v>
      </c>
      <c r="B2" s="255"/>
      <c r="C2" s="255"/>
      <c r="D2" s="255"/>
      <c r="E2" s="255"/>
      <c r="F2" s="255"/>
      <c r="G2" s="256"/>
      <c r="H2" s="256"/>
      <c r="I2" s="256"/>
    </row>
    <row r="3" spans="1:9" s="10" customFormat="1" ht="14.25" x14ac:dyDescent="0.2">
      <c r="A3" s="255"/>
      <c r="B3" s="255"/>
      <c r="C3" s="255"/>
      <c r="D3" s="255"/>
      <c r="E3" s="255"/>
      <c r="F3" s="255"/>
      <c r="G3" s="256"/>
      <c r="H3" s="256"/>
      <c r="I3" s="256"/>
    </row>
    <row r="4" spans="1:9" s="10" customFormat="1" ht="14.25" x14ac:dyDescent="0.2">
      <c r="A4" s="255"/>
      <c r="B4" s="255"/>
      <c r="C4" s="255"/>
      <c r="D4" s="255"/>
      <c r="E4" s="255"/>
      <c r="F4" s="255"/>
      <c r="G4" s="256"/>
      <c r="H4" s="256"/>
      <c r="I4" s="256"/>
    </row>
    <row r="5" spans="1:9" s="10" customFormat="1" ht="14.25" x14ac:dyDescent="0.2">
      <c r="A5" s="255"/>
      <c r="B5" s="255"/>
      <c r="C5" s="255"/>
      <c r="D5" s="255"/>
      <c r="E5" s="255"/>
      <c r="F5" s="255"/>
      <c r="G5" s="256"/>
      <c r="H5" s="256"/>
      <c r="I5" s="256"/>
    </row>
    <row r="6" spans="1:9" s="10" customFormat="1" ht="14.25" x14ac:dyDescent="0.2">
      <c r="A6" s="255"/>
      <c r="B6" s="255"/>
      <c r="C6" s="255"/>
      <c r="D6" s="255"/>
      <c r="E6" s="255"/>
      <c r="F6" s="255"/>
      <c r="G6" s="256"/>
      <c r="H6" s="256"/>
      <c r="I6" s="256"/>
    </row>
    <row r="7" spans="1:9" s="10" customFormat="1" ht="14.25" x14ac:dyDescent="0.2">
      <c r="A7" s="255"/>
      <c r="B7" s="255"/>
      <c r="C7" s="255"/>
      <c r="D7" s="255"/>
      <c r="E7" s="255"/>
      <c r="F7" s="255"/>
      <c r="G7" s="256"/>
      <c r="H7" s="256"/>
      <c r="I7" s="256"/>
    </row>
    <row r="8" spans="1:9" s="10" customFormat="1" ht="14.25" x14ac:dyDescent="0.2">
      <c r="A8" s="255"/>
      <c r="B8" s="255"/>
      <c r="C8" s="255"/>
      <c r="D8" s="255"/>
      <c r="E8" s="255"/>
      <c r="F8" s="255"/>
      <c r="G8" s="256"/>
      <c r="H8" s="256"/>
      <c r="I8" s="256"/>
    </row>
    <row r="9" spans="1:9" s="10" customFormat="1" ht="15.75" customHeight="1" x14ac:dyDescent="0.2">
      <c r="A9" s="78"/>
      <c r="B9" s="78"/>
      <c r="C9" s="78"/>
      <c r="D9" s="78"/>
      <c r="E9" s="120"/>
      <c r="F9" s="163"/>
      <c r="G9" s="120"/>
      <c r="H9" s="163"/>
      <c r="I9" s="164"/>
    </row>
    <row r="10" spans="1:9" ht="15" x14ac:dyDescent="0.25">
      <c r="A10" s="76" t="s">
        <v>52</v>
      </c>
      <c r="B10" s="76" t="s">
        <v>53</v>
      </c>
      <c r="C10" s="76" t="s">
        <v>54</v>
      </c>
      <c r="D10" s="77" t="s">
        <v>55</v>
      </c>
      <c r="E10" s="77" t="s">
        <v>56</v>
      </c>
      <c r="F10" s="77" t="s">
        <v>57</v>
      </c>
      <c r="G10" s="77" t="s">
        <v>58</v>
      </c>
      <c r="H10" s="76" t="s">
        <v>59</v>
      </c>
      <c r="I10" s="22" t="s">
        <v>60</v>
      </c>
    </row>
    <row r="11" spans="1:9" ht="15.75" customHeight="1" x14ac:dyDescent="0.2">
      <c r="A11" s="121" t="s">
        <v>61</v>
      </c>
      <c r="B11" s="121" t="s">
        <v>62</v>
      </c>
      <c r="C11" s="121" t="s">
        <v>63</v>
      </c>
      <c r="D11" s="122">
        <v>50000</v>
      </c>
      <c r="E11" s="123">
        <v>46112</v>
      </c>
      <c r="F11" s="124" t="s">
        <v>64</v>
      </c>
      <c r="G11" s="125" t="s">
        <v>65</v>
      </c>
      <c r="H11" s="126" t="s">
        <v>66</v>
      </c>
      <c r="I11" s="165"/>
    </row>
    <row r="12" spans="1:9" ht="15.75" customHeight="1" x14ac:dyDescent="0.2">
      <c r="A12" s="121" t="s">
        <v>61</v>
      </c>
      <c r="B12" s="121" t="s">
        <v>67</v>
      </c>
      <c r="C12" s="121" t="s">
        <v>68</v>
      </c>
      <c r="D12" s="127">
        <v>6000</v>
      </c>
      <c r="E12" s="128">
        <v>46060</v>
      </c>
      <c r="F12" s="124" t="s">
        <v>69</v>
      </c>
      <c r="G12" s="125" t="s">
        <v>70</v>
      </c>
      <c r="H12" s="126" t="s">
        <v>66</v>
      </c>
      <c r="I12" s="165"/>
    </row>
    <row r="13" spans="1:9" ht="15.75" customHeight="1" x14ac:dyDescent="0.2">
      <c r="A13" s="18" t="s">
        <v>71</v>
      </c>
      <c r="B13" s="19" t="s">
        <v>72</v>
      </c>
      <c r="C13" s="19"/>
      <c r="D13" s="37">
        <f>SUM(D11:D12)</f>
        <v>56000</v>
      </c>
      <c r="E13" s="19"/>
      <c r="F13" s="19"/>
      <c r="G13" s="19"/>
      <c r="H13" s="19"/>
      <c r="I13" s="19"/>
    </row>
    <row r="15" spans="1:9" ht="15.75" customHeight="1" x14ac:dyDescent="0.2">
      <c r="A15" s="162"/>
      <c r="B15" s="166"/>
      <c r="C15" s="162"/>
      <c r="D15" s="162"/>
      <c r="E15" s="162"/>
      <c r="F15" s="162"/>
      <c r="G15" s="162"/>
      <c r="H15" s="162"/>
      <c r="I15" s="162"/>
    </row>
    <row r="35" spans="1:9" ht="15.75" customHeight="1" x14ac:dyDescent="0.2">
      <c r="A35" s="162"/>
      <c r="B35" s="162"/>
      <c r="C35" s="162"/>
      <c r="D35" s="162"/>
      <c r="E35" s="162"/>
      <c r="F35" s="162"/>
      <c r="G35" s="162"/>
      <c r="H35" s="162"/>
      <c r="I35" s="162"/>
    </row>
    <row r="36" spans="1:9" ht="15.75" customHeight="1" x14ac:dyDescent="0.2">
      <c r="A36" s="162"/>
      <c r="B36" s="162"/>
      <c r="C36" s="162"/>
      <c r="D36" s="162"/>
      <c r="E36" s="162"/>
      <c r="F36" s="162"/>
      <c r="G36" s="162"/>
      <c r="H36" s="162"/>
      <c r="I36" s="162"/>
    </row>
    <row r="43" spans="1:9" ht="15.75" customHeight="1" x14ac:dyDescent="0.2">
      <c r="A43" s="162"/>
      <c r="B43" s="162"/>
      <c r="C43" s="162"/>
      <c r="D43" s="162"/>
      <c r="E43" s="162"/>
      <c r="F43" s="97"/>
      <c r="G43" s="162"/>
      <c r="H43" s="162"/>
      <c r="I43" s="162"/>
    </row>
  </sheetData>
  <mergeCells count="3">
    <mergeCell ref="A1:I1"/>
    <mergeCell ref="A2:F8"/>
    <mergeCell ref="G2:I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73FE-9F65-4840-8B22-135E481D9037}">
  <dimension ref="A1:N4"/>
  <sheetViews>
    <sheetView workbookViewId="0">
      <selection activeCell="J11" sqref="J11"/>
    </sheetView>
  </sheetViews>
  <sheetFormatPr defaultColWidth="0" defaultRowHeight="14.25" x14ac:dyDescent="0.2"/>
  <cols>
    <col min="1" max="13" width="9.140625" style="35" customWidth="1"/>
    <col min="14" max="14" width="16.42578125" style="35" customWidth="1"/>
    <col min="15" max="16384" width="0" style="35" hidden="1"/>
  </cols>
  <sheetData>
    <row r="1" spans="1:14" s="10" customFormat="1" ht="17.25" customHeight="1" x14ac:dyDescent="0.2">
      <c r="A1" s="257" t="s">
        <v>73</v>
      </c>
      <c r="B1" s="258"/>
      <c r="C1" s="258"/>
      <c r="D1" s="258"/>
      <c r="E1" s="258"/>
      <c r="F1" s="258"/>
      <c r="G1" s="258"/>
      <c r="H1" s="258"/>
      <c r="I1" s="258"/>
      <c r="J1" s="258"/>
      <c r="K1" s="258"/>
      <c r="L1" s="258"/>
      <c r="M1" s="258"/>
      <c r="N1" s="258"/>
    </row>
    <row r="2" spans="1:14" s="10" customFormat="1" x14ac:dyDescent="0.2">
      <c r="A2" s="259" t="s">
        <v>280</v>
      </c>
      <c r="B2" s="259"/>
      <c r="C2" s="259"/>
      <c r="D2" s="259"/>
      <c r="E2" s="259"/>
      <c r="F2" s="259"/>
      <c r="G2" s="259"/>
      <c r="H2" s="259"/>
      <c r="I2" s="259"/>
      <c r="J2" s="259"/>
      <c r="K2" s="259"/>
      <c r="L2" s="259"/>
      <c r="M2" s="259"/>
      <c r="N2" s="259"/>
    </row>
    <row r="3" spans="1:14" x14ac:dyDescent="0.2">
      <c r="A3" s="208"/>
      <c r="B3" s="208"/>
      <c r="C3" s="208"/>
      <c r="D3" s="208"/>
      <c r="E3" s="208"/>
      <c r="F3" s="208"/>
      <c r="G3" s="208"/>
      <c r="H3" s="208"/>
      <c r="I3" s="208"/>
      <c r="J3" s="208"/>
      <c r="K3" s="208"/>
      <c r="L3" s="208"/>
      <c r="M3" s="208"/>
      <c r="N3" s="208"/>
    </row>
    <row r="4" spans="1:14" x14ac:dyDescent="0.2">
      <c r="A4" s="208"/>
      <c r="B4" s="208"/>
      <c r="C4" s="208"/>
      <c r="D4" s="208"/>
      <c r="E4" s="208"/>
      <c r="F4" s="208"/>
      <c r="G4" s="208"/>
      <c r="H4" s="208"/>
      <c r="I4" s="208"/>
      <c r="J4" s="208"/>
      <c r="K4" s="208"/>
      <c r="L4" s="208"/>
      <c r="M4" s="208"/>
      <c r="N4" s="208"/>
    </row>
  </sheetData>
  <mergeCells count="2">
    <mergeCell ref="A1:N1"/>
    <mergeCell ref="A2:N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I76"/>
  <sheetViews>
    <sheetView tabSelected="1" workbookViewId="0">
      <selection activeCell="A2" sqref="A2:F9"/>
    </sheetView>
  </sheetViews>
  <sheetFormatPr defaultColWidth="0" defaultRowHeight="15.75" customHeight="1" x14ac:dyDescent="0.2"/>
  <cols>
    <col min="1" max="1" width="12.5703125" style="35" customWidth="1"/>
    <col min="2" max="2" width="17.140625" style="35" customWidth="1"/>
    <col min="3" max="3" width="31.85546875" style="35" customWidth="1"/>
    <col min="4" max="4" width="66.7109375" style="35" customWidth="1"/>
    <col min="5" max="5" width="12.5703125" style="35" customWidth="1"/>
    <col min="6" max="6" width="63.28515625" style="162" bestFit="1" customWidth="1"/>
    <col min="7" max="8" width="35.42578125" style="35" customWidth="1"/>
    <col min="9" max="9" width="13.7109375" style="35" customWidth="1"/>
    <col min="10" max="10" width="22.7109375" style="35" customWidth="1"/>
    <col min="11" max="11" width="18.5703125" style="35" customWidth="1"/>
    <col min="12" max="13" width="20.42578125" style="35" customWidth="1"/>
    <col min="14" max="14" width="31.7109375" style="35" customWidth="1"/>
    <col min="15" max="16384" width="0" style="35" hidden="1"/>
  </cols>
  <sheetData>
    <row r="1" spans="1:35" ht="15.75" customHeight="1" x14ac:dyDescent="0.2">
      <c r="A1" s="205" t="s">
        <v>74</v>
      </c>
      <c r="B1" s="205"/>
      <c r="C1" s="205"/>
      <c r="D1" s="205"/>
      <c r="E1" s="205"/>
      <c r="F1" s="205"/>
      <c r="G1" s="205"/>
      <c r="H1" s="205"/>
      <c r="I1" s="205"/>
      <c r="J1" s="205"/>
      <c r="K1" s="205"/>
      <c r="L1" s="205"/>
      <c r="M1" s="205"/>
      <c r="N1" s="205"/>
      <c r="O1" s="162"/>
      <c r="P1" s="162"/>
      <c r="Q1" s="162"/>
      <c r="R1" s="162"/>
      <c r="S1" s="162"/>
      <c r="T1" s="162"/>
      <c r="U1" s="162"/>
      <c r="V1" s="162"/>
      <c r="W1" s="162"/>
      <c r="X1" s="162"/>
      <c r="Y1" s="162"/>
      <c r="Z1" s="162"/>
      <c r="AA1" s="162"/>
      <c r="AB1" s="162"/>
      <c r="AC1" s="162"/>
      <c r="AD1" s="162"/>
      <c r="AE1" s="162"/>
      <c r="AF1" s="162"/>
      <c r="AG1" s="162"/>
      <c r="AH1" s="162"/>
      <c r="AI1" s="162"/>
    </row>
    <row r="2" spans="1:35" ht="15.75" customHeight="1" x14ac:dyDescent="0.2">
      <c r="A2" s="208" t="s">
        <v>282</v>
      </c>
      <c r="B2" s="207"/>
      <c r="C2" s="207"/>
      <c r="D2" s="207"/>
      <c r="E2" s="207"/>
      <c r="F2" s="207"/>
      <c r="G2" s="260"/>
      <c r="H2" s="260"/>
      <c r="I2" s="260"/>
      <c r="J2" s="260"/>
      <c r="K2" s="260"/>
      <c r="L2" s="260"/>
      <c r="M2" s="260"/>
      <c r="N2" s="260"/>
      <c r="O2" s="162"/>
      <c r="P2" s="162"/>
      <c r="Q2" s="162"/>
      <c r="R2" s="162"/>
      <c r="S2" s="162"/>
      <c r="T2" s="162"/>
      <c r="U2" s="162"/>
      <c r="V2" s="162"/>
      <c r="W2" s="162"/>
      <c r="X2" s="162"/>
      <c r="Y2" s="162"/>
      <c r="Z2" s="162"/>
      <c r="AA2" s="162"/>
      <c r="AB2" s="162"/>
      <c r="AC2" s="162"/>
      <c r="AD2" s="162"/>
      <c r="AE2" s="162"/>
      <c r="AF2" s="38" t="s">
        <v>75</v>
      </c>
      <c r="AG2" s="162"/>
      <c r="AH2" s="162"/>
      <c r="AI2" s="162"/>
    </row>
    <row r="3" spans="1:35" ht="15.75" customHeight="1" x14ac:dyDescent="0.2">
      <c r="A3" s="207"/>
      <c r="B3" s="207"/>
      <c r="C3" s="207"/>
      <c r="D3" s="207"/>
      <c r="E3" s="207"/>
      <c r="F3" s="207"/>
      <c r="G3" s="260"/>
      <c r="H3" s="260"/>
      <c r="I3" s="260"/>
      <c r="J3" s="260"/>
      <c r="K3" s="260"/>
      <c r="L3" s="260"/>
      <c r="M3" s="260"/>
      <c r="N3" s="260"/>
      <c r="O3" s="162"/>
      <c r="P3" s="162"/>
      <c r="Q3" s="162"/>
      <c r="R3" s="162"/>
      <c r="S3" s="162"/>
      <c r="T3" s="162"/>
      <c r="U3" s="162"/>
      <c r="V3" s="162"/>
      <c r="W3" s="162"/>
      <c r="X3" s="162"/>
      <c r="Y3" s="162"/>
      <c r="Z3" s="162"/>
      <c r="AA3" s="162"/>
      <c r="AB3" s="162"/>
      <c r="AC3" s="162"/>
      <c r="AD3" s="162"/>
      <c r="AE3" s="162"/>
      <c r="AF3" s="129" t="s">
        <v>5</v>
      </c>
      <c r="AG3" s="162"/>
      <c r="AH3" s="162"/>
      <c r="AI3" s="162"/>
    </row>
    <row r="4" spans="1:35" ht="13.5" customHeight="1" x14ac:dyDescent="0.2">
      <c r="A4" s="207"/>
      <c r="B4" s="207"/>
      <c r="C4" s="207"/>
      <c r="D4" s="207"/>
      <c r="E4" s="207"/>
      <c r="F4" s="207"/>
      <c r="G4" s="260"/>
      <c r="H4" s="260"/>
      <c r="I4" s="260"/>
      <c r="J4" s="260"/>
      <c r="K4" s="260"/>
      <c r="L4" s="260"/>
      <c r="M4" s="260"/>
      <c r="N4" s="260"/>
      <c r="O4" s="162"/>
      <c r="P4" s="162"/>
      <c r="Q4" s="162"/>
      <c r="R4" s="162"/>
      <c r="S4" s="162"/>
      <c r="T4" s="162"/>
      <c r="U4" s="162"/>
      <c r="V4" s="162"/>
      <c r="W4" s="162"/>
      <c r="X4" s="162"/>
      <c r="Y4" s="162"/>
      <c r="Z4" s="162"/>
      <c r="AA4" s="162"/>
      <c r="AB4" s="162"/>
      <c r="AC4" s="162"/>
      <c r="AD4" s="162"/>
      <c r="AE4" s="162"/>
      <c r="AF4" s="129" t="s">
        <v>76</v>
      </c>
      <c r="AG4" s="162"/>
      <c r="AH4" s="162"/>
      <c r="AI4" s="162"/>
    </row>
    <row r="5" spans="1:35" ht="13.5" customHeight="1" x14ac:dyDescent="0.2">
      <c r="A5" s="207"/>
      <c r="B5" s="207"/>
      <c r="C5" s="207"/>
      <c r="D5" s="207"/>
      <c r="E5" s="207"/>
      <c r="F5" s="207"/>
      <c r="G5" s="190"/>
      <c r="H5" s="190"/>
      <c r="I5" s="190"/>
      <c r="J5" s="190"/>
      <c r="K5" s="190"/>
      <c r="L5" s="190"/>
      <c r="M5" s="190"/>
      <c r="N5" s="190"/>
      <c r="O5" s="162"/>
      <c r="P5" s="162"/>
      <c r="Q5" s="162"/>
      <c r="R5" s="162"/>
      <c r="S5" s="162"/>
      <c r="T5" s="162"/>
      <c r="U5" s="162"/>
      <c r="V5" s="162"/>
      <c r="W5" s="162"/>
      <c r="X5" s="162"/>
      <c r="Y5" s="162"/>
      <c r="Z5" s="162"/>
      <c r="AA5" s="162"/>
      <c r="AB5" s="162"/>
      <c r="AC5" s="162"/>
      <c r="AD5" s="162"/>
      <c r="AE5" s="162"/>
      <c r="AF5" s="129"/>
      <c r="AG5" s="162"/>
      <c r="AH5" s="162"/>
      <c r="AI5" s="162"/>
    </row>
    <row r="6" spans="1:35" ht="13.5" customHeight="1" x14ac:dyDescent="0.2">
      <c r="A6" s="207"/>
      <c r="B6" s="207"/>
      <c r="C6" s="207"/>
      <c r="D6" s="207"/>
      <c r="E6" s="207"/>
      <c r="F6" s="207"/>
      <c r="G6" s="190"/>
      <c r="H6" s="190"/>
      <c r="I6" s="190"/>
      <c r="J6" s="190"/>
      <c r="K6" s="190"/>
      <c r="L6" s="190"/>
      <c r="M6" s="190"/>
      <c r="N6" s="190"/>
      <c r="O6" s="162"/>
      <c r="P6" s="162"/>
      <c r="Q6" s="162"/>
      <c r="R6" s="162"/>
      <c r="S6" s="162"/>
      <c r="T6" s="162"/>
      <c r="U6" s="162"/>
      <c r="V6" s="162"/>
      <c r="W6" s="162"/>
      <c r="X6" s="162"/>
      <c r="Y6" s="162"/>
      <c r="Z6" s="162"/>
      <c r="AA6" s="162"/>
      <c r="AB6" s="162"/>
      <c r="AC6" s="162"/>
      <c r="AD6" s="162"/>
      <c r="AE6" s="162"/>
      <c r="AF6" s="129"/>
      <c r="AG6" s="162"/>
      <c r="AH6" s="162"/>
      <c r="AI6" s="162"/>
    </row>
    <row r="7" spans="1:35" ht="13.5" customHeight="1" x14ac:dyDescent="0.2">
      <c r="A7" s="207"/>
      <c r="B7" s="207"/>
      <c r="C7" s="207"/>
      <c r="D7" s="207"/>
      <c r="E7" s="207"/>
      <c r="F7" s="207"/>
      <c r="G7" s="190"/>
      <c r="H7" s="190"/>
      <c r="I7" s="190"/>
      <c r="J7" s="190"/>
      <c r="K7" s="190"/>
      <c r="L7" s="190"/>
      <c r="M7" s="190"/>
      <c r="N7" s="190"/>
      <c r="O7" s="162"/>
      <c r="P7" s="162"/>
      <c r="Q7" s="162"/>
      <c r="R7" s="162"/>
      <c r="S7" s="162"/>
      <c r="T7" s="162"/>
      <c r="U7" s="162"/>
      <c r="V7" s="162"/>
      <c r="W7" s="162"/>
      <c r="X7" s="162"/>
      <c r="Y7" s="162"/>
      <c r="Z7" s="162"/>
      <c r="AA7" s="162"/>
      <c r="AB7" s="162"/>
      <c r="AC7" s="162"/>
      <c r="AD7" s="162"/>
      <c r="AE7" s="162"/>
      <c r="AF7" s="129"/>
      <c r="AG7" s="162"/>
      <c r="AH7" s="162"/>
      <c r="AI7" s="162"/>
    </row>
    <row r="8" spans="1:35" ht="13.5" customHeight="1" x14ac:dyDescent="0.2">
      <c r="A8" s="207"/>
      <c r="B8" s="207"/>
      <c r="C8" s="207"/>
      <c r="D8" s="207"/>
      <c r="E8" s="207"/>
      <c r="F8" s="207"/>
      <c r="G8" s="190"/>
      <c r="H8" s="190"/>
      <c r="I8" s="190"/>
      <c r="J8" s="190"/>
      <c r="K8" s="190"/>
      <c r="L8" s="190"/>
      <c r="M8" s="190"/>
      <c r="N8" s="190"/>
      <c r="O8" s="162"/>
      <c r="P8" s="162"/>
      <c r="Q8" s="162"/>
      <c r="R8" s="162"/>
      <c r="S8" s="162"/>
      <c r="T8" s="162"/>
      <c r="U8" s="162"/>
      <c r="V8" s="162"/>
      <c r="W8" s="162"/>
      <c r="X8" s="162"/>
      <c r="Y8" s="162"/>
      <c r="Z8" s="162"/>
      <c r="AA8" s="162"/>
      <c r="AB8" s="162"/>
      <c r="AC8" s="162"/>
      <c r="AD8" s="162"/>
      <c r="AE8" s="162"/>
      <c r="AF8" s="129"/>
      <c r="AG8" s="162"/>
      <c r="AH8" s="162"/>
      <c r="AI8" s="162"/>
    </row>
    <row r="9" spans="1:35" ht="13.5" customHeight="1" x14ac:dyDescent="0.2">
      <c r="A9" s="207"/>
      <c r="B9" s="207"/>
      <c r="C9" s="207"/>
      <c r="D9" s="207"/>
      <c r="E9" s="207"/>
      <c r="F9" s="207"/>
      <c r="G9" s="190"/>
      <c r="H9" s="190"/>
      <c r="I9" s="190"/>
      <c r="J9" s="190"/>
      <c r="K9" s="190"/>
      <c r="L9" s="190"/>
      <c r="M9" s="190"/>
      <c r="N9" s="190"/>
      <c r="O9" s="162"/>
      <c r="P9" s="162"/>
      <c r="Q9" s="162"/>
      <c r="R9" s="162"/>
      <c r="S9" s="162"/>
      <c r="T9" s="162"/>
      <c r="U9" s="162"/>
      <c r="V9" s="162"/>
      <c r="W9" s="162"/>
      <c r="X9" s="162"/>
      <c r="Y9" s="162"/>
      <c r="Z9" s="162"/>
      <c r="AA9" s="162"/>
      <c r="AB9" s="162"/>
      <c r="AC9" s="162"/>
      <c r="AD9" s="162"/>
      <c r="AE9" s="162"/>
      <c r="AF9" s="129"/>
      <c r="AG9" s="162"/>
      <c r="AH9" s="162"/>
      <c r="AI9" s="162"/>
    </row>
    <row r="10" spans="1:35" ht="15.75" customHeight="1" x14ac:dyDescent="0.25">
      <c r="A10" s="130"/>
      <c r="B10" s="130"/>
      <c r="C10" s="130"/>
      <c r="D10" s="9"/>
      <c r="E10" s="162"/>
      <c r="F10" s="130"/>
      <c r="G10" s="130"/>
      <c r="H10" s="130"/>
      <c r="I10" s="130"/>
      <c r="J10" s="131"/>
      <c r="K10" s="130"/>
      <c r="L10" s="132"/>
      <c r="M10" s="132"/>
      <c r="N10" s="39"/>
      <c r="O10" s="162"/>
      <c r="P10" s="162"/>
      <c r="Q10" s="162"/>
      <c r="R10" s="162"/>
      <c r="S10" s="162"/>
      <c r="T10" s="162"/>
      <c r="U10" s="162"/>
      <c r="V10" s="162"/>
      <c r="W10" s="162"/>
      <c r="X10" s="162"/>
      <c r="Y10" s="162"/>
      <c r="Z10" s="162"/>
      <c r="AA10" s="162"/>
      <c r="AB10" s="162"/>
      <c r="AC10" s="162"/>
      <c r="AD10" s="162"/>
      <c r="AE10" s="162"/>
      <c r="AF10" s="162"/>
      <c r="AG10" s="162"/>
      <c r="AH10" s="162"/>
      <c r="AI10" s="162"/>
    </row>
    <row r="11" spans="1:35" ht="15.75" customHeight="1" x14ac:dyDescent="0.2">
      <c r="A11" s="261" t="s">
        <v>77</v>
      </c>
      <c r="B11" s="261"/>
      <c r="C11" s="261"/>
      <c r="D11" s="133" t="s">
        <v>78</v>
      </c>
      <c r="E11" s="162"/>
      <c r="F11" s="130"/>
      <c r="G11" s="130"/>
      <c r="H11" s="130"/>
      <c r="I11" s="130"/>
      <c r="J11" s="131"/>
      <c r="K11" s="130"/>
      <c r="L11" s="132"/>
      <c r="M11" s="132"/>
      <c r="N11" s="132"/>
      <c r="O11" s="162"/>
      <c r="P11" s="162"/>
      <c r="Q11" s="162"/>
      <c r="R11" s="162"/>
      <c r="S11" s="162"/>
      <c r="T11" s="162"/>
      <c r="U11" s="162"/>
      <c r="V11" s="162"/>
      <c r="W11" s="162"/>
      <c r="X11" s="162"/>
      <c r="Y11" s="162"/>
      <c r="Z11" s="162"/>
      <c r="AA11" s="162"/>
      <c r="AB11" s="162"/>
      <c r="AC11" s="162"/>
      <c r="AD11" s="162"/>
      <c r="AE11" s="162"/>
      <c r="AF11" s="162"/>
      <c r="AG11" s="162"/>
      <c r="AH11" s="162"/>
      <c r="AI11" s="162"/>
    </row>
    <row r="12" spans="1:35" ht="15.75" customHeight="1" x14ac:dyDescent="0.2">
      <c r="A12" s="262" t="s">
        <v>79</v>
      </c>
      <c r="B12" s="262"/>
      <c r="C12" s="262"/>
      <c r="D12" s="183" t="s">
        <v>80</v>
      </c>
      <c r="E12" s="162"/>
      <c r="F12" s="130"/>
      <c r="G12" s="130"/>
      <c r="H12" s="130"/>
      <c r="I12" s="130"/>
      <c r="J12" s="131"/>
      <c r="K12" s="130"/>
      <c r="L12" s="132"/>
      <c r="M12" s="132"/>
      <c r="N12" s="132"/>
      <c r="O12" s="162"/>
      <c r="P12" s="162"/>
      <c r="Q12" s="162"/>
      <c r="R12" s="162"/>
      <c r="S12" s="162"/>
      <c r="T12" s="162"/>
      <c r="U12" s="162"/>
      <c r="V12" s="162"/>
      <c r="W12" s="162"/>
      <c r="X12" s="162"/>
      <c r="Y12" s="162"/>
      <c r="Z12" s="162"/>
      <c r="AA12" s="162"/>
      <c r="AB12" s="162"/>
      <c r="AC12" s="162"/>
      <c r="AD12" s="162"/>
      <c r="AE12" s="162"/>
      <c r="AF12" s="162"/>
      <c r="AG12" s="162"/>
      <c r="AH12" s="162"/>
      <c r="AI12" s="162"/>
    </row>
    <row r="13" spans="1:35" ht="15.75" customHeight="1" x14ac:dyDescent="0.2">
      <c r="A13" s="130"/>
      <c r="B13" s="130"/>
      <c r="C13" s="130"/>
      <c r="D13" s="130"/>
      <c r="E13" s="162"/>
      <c r="F13" s="130"/>
      <c r="G13" s="130"/>
      <c r="H13" s="130"/>
      <c r="I13" s="130"/>
      <c r="J13" s="131"/>
      <c r="K13" s="130"/>
      <c r="L13" s="132"/>
      <c r="M13" s="132"/>
      <c r="N13" s="132"/>
      <c r="O13" s="162"/>
      <c r="P13" s="162"/>
      <c r="Q13" s="162"/>
      <c r="R13" s="162"/>
      <c r="S13" s="162"/>
      <c r="T13" s="162"/>
      <c r="U13" s="162"/>
      <c r="V13" s="162"/>
      <c r="W13" s="162"/>
      <c r="X13" s="162"/>
      <c r="Y13" s="162"/>
      <c r="Z13" s="162"/>
      <c r="AA13" s="162"/>
      <c r="AB13" s="162"/>
      <c r="AC13" s="162"/>
      <c r="AD13" s="162"/>
      <c r="AE13" s="162"/>
      <c r="AF13" s="162"/>
      <c r="AG13" s="162"/>
      <c r="AH13" s="162"/>
      <c r="AI13" s="162"/>
    </row>
    <row r="14" spans="1:35" ht="15.75" customHeight="1" x14ac:dyDescent="0.2">
      <c r="A14" s="205" t="s">
        <v>81</v>
      </c>
      <c r="B14" s="205"/>
      <c r="C14" s="205"/>
      <c r="D14" s="205"/>
      <c r="E14" s="205"/>
      <c r="F14" s="205"/>
      <c r="G14" s="205"/>
      <c r="H14" s="205"/>
      <c r="I14" s="205"/>
      <c r="J14" s="205"/>
      <c r="K14" s="205"/>
      <c r="L14" s="205"/>
      <c r="M14" s="205"/>
      <c r="N14" s="205"/>
      <c r="O14" s="162"/>
      <c r="P14" s="162"/>
      <c r="Q14" s="162"/>
      <c r="R14" s="162"/>
      <c r="S14" s="162"/>
      <c r="T14" s="162"/>
      <c r="U14" s="162"/>
      <c r="V14" s="162"/>
      <c r="W14" s="162"/>
      <c r="X14" s="162"/>
      <c r="Y14" s="162"/>
      <c r="Z14" s="162"/>
      <c r="AA14" s="162"/>
      <c r="AB14" s="162"/>
      <c r="AC14" s="162"/>
      <c r="AD14" s="162"/>
      <c r="AE14" s="162"/>
      <c r="AF14" s="162"/>
      <c r="AG14" s="162"/>
      <c r="AH14" s="162"/>
      <c r="AI14" s="162"/>
    </row>
    <row r="15" spans="1:35" ht="15.75" customHeight="1" x14ac:dyDescent="0.2">
      <c r="A15" s="208" t="s">
        <v>283</v>
      </c>
      <c r="B15" s="208"/>
      <c r="C15" s="208"/>
      <c r="D15" s="208"/>
      <c r="E15" s="208"/>
      <c r="F15" s="208"/>
      <c r="G15" s="260"/>
      <c r="H15" s="260"/>
      <c r="I15" s="260"/>
      <c r="J15" s="260"/>
      <c r="K15" s="260"/>
      <c r="L15" s="260"/>
      <c r="M15" s="260"/>
      <c r="N15" s="260"/>
      <c r="O15" s="162"/>
      <c r="P15" s="162"/>
      <c r="Q15" s="162"/>
      <c r="R15" s="162"/>
      <c r="S15" s="162"/>
      <c r="T15" s="162"/>
      <c r="U15" s="162"/>
      <c r="V15" s="162"/>
      <c r="W15" s="162"/>
      <c r="X15" s="162"/>
      <c r="Y15" s="162"/>
      <c r="Z15" s="162"/>
      <c r="AA15" s="162"/>
      <c r="AB15" s="162"/>
      <c r="AC15" s="162"/>
      <c r="AD15" s="162"/>
      <c r="AE15" s="162"/>
      <c r="AF15" s="162"/>
      <c r="AG15" s="162"/>
      <c r="AH15" s="162"/>
      <c r="AI15" s="162"/>
    </row>
    <row r="16" spans="1:35" ht="15.75" customHeight="1" x14ac:dyDescent="0.2">
      <c r="A16" s="208"/>
      <c r="B16" s="208"/>
      <c r="C16" s="208"/>
      <c r="D16" s="208"/>
      <c r="E16" s="208"/>
      <c r="F16" s="208"/>
      <c r="G16" s="260"/>
      <c r="H16" s="260"/>
      <c r="I16" s="260"/>
      <c r="J16" s="260"/>
      <c r="K16" s="260"/>
      <c r="L16" s="260"/>
      <c r="M16" s="260"/>
      <c r="N16" s="260"/>
      <c r="O16" s="162"/>
      <c r="P16" s="162"/>
      <c r="Q16" s="162"/>
      <c r="R16" s="162"/>
      <c r="S16" s="162"/>
      <c r="T16" s="162"/>
      <c r="U16" s="162"/>
      <c r="V16" s="162"/>
      <c r="W16" s="162"/>
      <c r="X16" s="162"/>
      <c r="Y16" s="162"/>
      <c r="Z16" s="162"/>
      <c r="AA16" s="162"/>
      <c r="AB16" s="162"/>
      <c r="AC16" s="162"/>
      <c r="AD16" s="162"/>
      <c r="AE16" s="162"/>
      <c r="AF16" s="162"/>
      <c r="AG16" s="162"/>
      <c r="AH16" s="162"/>
      <c r="AI16" s="162"/>
    </row>
    <row r="17" spans="1:35" ht="15.75" customHeight="1" x14ac:dyDescent="0.2">
      <c r="A17" s="208"/>
      <c r="B17" s="208"/>
      <c r="C17" s="208"/>
      <c r="D17" s="208"/>
      <c r="E17" s="208"/>
      <c r="F17" s="208"/>
      <c r="G17" s="260"/>
      <c r="H17" s="260"/>
      <c r="I17" s="260"/>
      <c r="J17" s="260"/>
      <c r="K17" s="260"/>
      <c r="L17" s="260"/>
      <c r="M17" s="260"/>
      <c r="N17" s="260"/>
      <c r="O17" s="162"/>
      <c r="P17" s="162"/>
      <c r="Q17" s="162"/>
      <c r="R17" s="162"/>
      <c r="S17" s="162"/>
      <c r="T17" s="162"/>
      <c r="U17" s="162"/>
      <c r="V17" s="162"/>
      <c r="W17" s="162"/>
      <c r="X17" s="162"/>
      <c r="Y17" s="162"/>
      <c r="Z17" s="162"/>
      <c r="AA17" s="162"/>
      <c r="AB17" s="162"/>
      <c r="AC17" s="162"/>
      <c r="AD17" s="162"/>
      <c r="AE17" s="162"/>
      <c r="AF17" s="162"/>
      <c r="AG17" s="162"/>
      <c r="AH17" s="162"/>
      <c r="AI17" s="162"/>
    </row>
    <row r="18" spans="1:35" ht="14.25" x14ac:dyDescent="0.2">
      <c r="A18" s="208"/>
      <c r="B18" s="208"/>
      <c r="C18" s="208"/>
      <c r="D18" s="208"/>
      <c r="E18" s="208"/>
      <c r="F18" s="208"/>
      <c r="G18" s="260"/>
      <c r="H18" s="260"/>
      <c r="I18" s="260"/>
      <c r="J18" s="260"/>
      <c r="K18" s="260"/>
      <c r="L18" s="260"/>
      <c r="M18" s="260"/>
      <c r="N18" s="260"/>
      <c r="O18" s="162"/>
      <c r="P18" s="162"/>
      <c r="Q18" s="162"/>
      <c r="R18" s="162"/>
      <c r="S18" s="162"/>
      <c r="T18" s="162"/>
      <c r="U18" s="162"/>
      <c r="V18" s="162"/>
      <c r="W18" s="162"/>
      <c r="X18" s="162"/>
      <c r="Y18" s="162"/>
      <c r="Z18" s="162"/>
      <c r="AA18" s="162"/>
      <c r="AB18" s="162"/>
      <c r="AC18" s="162"/>
      <c r="AD18" s="162"/>
      <c r="AE18" s="162"/>
      <c r="AF18" s="162"/>
      <c r="AG18" s="162"/>
      <c r="AH18" s="162"/>
      <c r="AI18" s="162"/>
    </row>
    <row r="19" spans="1:35" ht="15.75" customHeight="1" x14ac:dyDescent="0.2">
      <c r="A19" s="40"/>
      <c r="B19" s="130"/>
      <c r="C19" s="130"/>
      <c r="D19" s="130"/>
      <c r="E19" s="130"/>
      <c r="F19" s="130"/>
      <c r="G19" s="130"/>
      <c r="H19" s="130"/>
      <c r="I19" s="130"/>
      <c r="J19" s="131"/>
      <c r="K19" s="130"/>
      <c r="L19" s="132"/>
      <c r="M19" s="132"/>
      <c r="N19" s="132"/>
      <c r="O19" s="162"/>
      <c r="P19" s="162"/>
      <c r="Q19" s="162"/>
      <c r="R19" s="162"/>
      <c r="S19" s="162"/>
      <c r="T19" s="162"/>
      <c r="U19" s="162"/>
      <c r="V19" s="162"/>
      <c r="W19" s="162"/>
      <c r="X19" s="162"/>
      <c r="Y19" s="162"/>
      <c r="Z19" s="162"/>
      <c r="AA19" s="162"/>
      <c r="AB19" s="162"/>
      <c r="AC19" s="162"/>
      <c r="AD19" s="162"/>
      <c r="AE19" s="162"/>
      <c r="AF19" s="162"/>
      <c r="AG19" s="162"/>
      <c r="AH19" s="162"/>
      <c r="AI19" s="162"/>
    </row>
    <row r="20" spans="1:35" s="42" customFormat="1" ht="72" x14ac:dyDescent="0.2">
      <c r="A20" s="19" t="s">
        <v>82</v>
      </c>
      <c r="B20" s="19" t="s">
        <v>83</v>
      </c>
      <c r="C20" s="184" t="s">
        <v>285</v>
      </c>
      <c r="D20" s="19" t="s">
        <v>84</v>
      </c>
      <c r="E20" s="19" t="s">
        <v>85</v>
      </c>
      <c r="F20" s="175" t="s">
        <v>86</v>
      </c>
      <c r="G20" s="19" t="s">
        <v>87</v>
      </c>
      <c r="H20" s="19" t="s">
        <v>88</v>
      </c>
      <c r="I20" s="19" t="s">
        <v>89</v>
      </c>
      <c r="J20" s="41" t="s">
        <v>90</v>
      </c>
      <c r="K20" s="19" t="s">
        <v>91</v>
      </c>
      <c r="L20" s="19" t="s">
        <v>92</v>
      </c>
      <c r="M20" s="19" t="s">
        <v>10</v>
      </c>
      <c r="N20" s="19" t="s">
        <v>60</v>
      </c>
      <c r="O20" s="167"/>
      <c r="P20" s="167"/>
      <c r="Q20" s="167"/>
      <c r="R20" s="167"/>
      <c r="S20" s="167"/>
      <c r="T20" s="167"/>
      <c r="U20" s="167"/>
      <c r="V20" s="167"/>
      <c r="W20" s="167"/>
      <c r="X20" s="167"/>
      <c r="Y20" s="167"/>
      <c r="Z20" s="167"/>
      <c r="AA20" s="167"/>
      <c r="AB20" s="167"/>
      <c r="AC20" s="167"/>
      <c r="AD20" s="167"/>
      <c r="AE20" s="167"/>
      <c r="AF20" s="167"/>
      <c r="AG20" s="167"/>
      <c r="AH20" s="167"/>
      <c r="AI20" s="167"/>
    </row>
    <row r="21" spans="1:35" ht="15.75" customHeight="1" x14ac:dyDescent="0.2">
      <c r="A21" s="134">
        <v>45979</v>
      </c>
      <c r="B21" s="133" t="s">
        <v>93</v>
      </c>
      <c r="C21" s="133" t="s">
        <v>94</v>
      </c>
      <c r="D21" s="133" t="s">
        <v>95</v>
      </c>
      <c r="E21" s="133" t="s">
        <v>5</v>
      </c>
      <c r="F21" s="133" t="s">
        <v>96</v>
      </c>
      <c r="G21" s="133" t="s">
        <v>97</v>
      </c>
      <c r="H21" s="133" t="s">
        <v>98</v>
      </c>
      <c r="I21" s="135">
        <v>1000</v>
      </c>
      <c r="J21" s="136">
        <f>IF(E21="Eligible",1,0)</f>
        <v>1</v>
      </c>
      <c r="K21" s="135">
        <f>I21*J21</f>
        <v>1000</v>
      </c>
      <c r="L21" s="121"/>
      <c r="M21" s="133"/>
      <c r="N21" s="121"/>
      <c r="O21" s="162"/>
      <c r="P21" s="162"/>
      <c r="Q21" s="162"/>
      <c r="R21" s="162"/>
      <c r="S21" s="162"/>
      <c r="T21" s="162"/>
      <c r="U21" s="162"/>
      <c r="V21" s="162"/>
      <c r="W21" s="162"/>
      <c r="X21" s="162"/>
      <c r="Y21" s="162"/>
      <c r="Z21" s="162"/>
      <c r="AA21" s="162"/>
      <c r="AB21" s="162"/>
      <c r="AC21" s="162"/>
      <c r="AD21" s="162"/>
      <c r="AE21" s="162"/>
      <c r="AF21" s="162"/>
      <c r="AG21" s="162"/>
      <c r="AH21" s="162"/>
      <c r="AI21" s="162"/>
    </row>
    <row r="22" spans="1:35" ht="15.75" customHeight="1" x14ac:dyDescent="0.2">
      <c r="A22" s="134">
        <v>45979</v>
      </c>
      <c r="B22" s="133" t="s">
        <v>93</v>
      </c>
      <c r="C22" s="133" t="s">
        <v>94</v>
      </c>
      <c r="D22" s="133" t="s">
        <v>99</v>
      </c>
      <c r="E22" s="133" t="s">
        <v>76</v>
      </c>
      <c r="F22" s="133" t="s">
        <v>100</v>
      </c>
      <c r="G22" s="133" t="s">
        <v>101</v>
      </c>
      <c r="H22" s="133" t="s">
        <v>102</v>
      </c>
      <c r="I22" s="135">
        <v>1000</v>
      </c>
      <c r="J22" s="136">
        <f>IF(E22="Eligible",1,0)</f>
        <v>0</v>
      </c>
      <c r="K22" s="135">
        <f>I22*J22</f>
        <v>0</v>
      </c>
      <c r="L22" s="121"/>
      <c r="M22" s="133"/>
      <c r="N22" s="121"/>
      <c r="O22" s="162"/>
      <c r="P22" s="162"/>
      <c r="Q22" s="162"/>
      <c r="R22" s="162"/>
      <c r="S22" s="162"/>
      <c r="T22" s="162"/>
      <c r="U22" s="162"/>
      <c r="V22" s="162"/>
      <c r="W22" s="162"/>
      <c r="X22" s="162"/>
      <c r="Y22" s="162"/>
      <c r="Z22" s="162"/>
      <c r="AA22" s="162"/>
      <c r="AB22" s="162"/>
      <c r="AC22" s="162"/>
      <c r="AD22" s="162"/>
      <c r="AE22" s="162"/>
      <c r="AF22" s="162"/>
      <c r="AG22" s="162"/>
      <c r="AH22" s="162"/>
      <c r="AI22" s="162"/>
    </row>
    <row r="23" spans="1:35" s="43" customFormat="1" ht="15.75" customHeight="1" x14ac:dyDescent="0.25">
      <c r="A23" s="18" t="s">
        <v>71</v>
      </c>
      <c r="B23" s="19" t="s">
        <v>93</v>
      </c>
      <c r="C23" s="19"/>
      <c r="D23" s="19"/>
      <c r="E23" s="19"/>
      <c r="F23" s="19"/>
      <c r="G23" s="19"/>
      <c r="H23" s="19"/>
      <c r="I23" s="92">
        <f>SUM(I21:I22)</f>
        <v>2000</v>
      </c>
      <c r="J23" s="20"/>
      <c r="K23" s="92">
        <f>SUM(K21:K22)</f>
        <v>1000</v>
      </c>
      <c r="L23" s="21"/>
      <c r="M23" s="19"/>
      <c r="N23" s="21"/>
    </row>
    <row r="24" spans="1:35" ht="15.75" customHeight="1" x14ac:dyDescent="0.2">
      <c r="A24" s="130"/>
      <c r="B24" s="130"/>
      <c r="C24" s="130"/>
      <c r="D24" s="130"/>
      <c r="E24" s="130"/>
      <c r="F24" s="130"/>
      <c r="G24" s="130"/>
      <c r="H24" s="130"/>
      <c r="I24" s="130"/>
      <c r="J24" s="131"/>
      <c r="K24" s="130"/>
      <c r="L24" s="132"/>
      <c r="M24" s="132"/>
      <c r="N24" s="132"/>
      <c r="O24" s="162"/>
      <c r="P24" s="162"/>
      <c r="Q24" s="162"/>
      <c r="R24" s="162"/>
      <c r="S24" s="162"/>
      <c r="T24" s="162"/>
      <c r="U24" s="162"/>
      <c r="V24" s="162"/>
      <c r="W24" s="162"/>
      <c r="X24" s="162"/>
      <c r="Y24" s="162"/>
      <c r="Z24" s="162"/>
      <c r="AA24" s="162"/>
      <c r="AB24" s="162"/>
      <c r="AC24" s="162"/>
      <c r="AD24" s="162"/>
      <c r="AE24" s="162"/>
      <c r="AF24" s="162"/>
      <c r="AG24" s="162"/>
      <c r="AH24" s="162"/>
      <c r="AI24" s="162"/>
    </row>
    <row r="25" spans="1:35" ht="15.75" customHeight="1" x14ac:dyDescent="0.2">
      <c r="A25" s="252" t="s">
        <v>103</v>
      </c>
      <c r="B25" s="252"/>
      <c r="C25" s="252"/>
      <c r="D25" s="252"/>
      <c r="E25" s="252"/>
      <c r="F25" s="252"/>
      <c r="G25" s="252"/>
      <c r="H25" s="252"/>
      <c r="I25" s="252"/>
      <c r="J25" s="252"/>
      <c r="K25" s="252"/>
      <c r="L25" s="252"/>
      <c r="M25" s="252"/>
      <c r="N25" s="252"/>
      <c r="O25" s="162"/>
      <c r="P25" s="162"/>
      <c r="Q25" s="162"/>
      <c r="R25" s="162"/>
      <c r="S25" s="162"/>
      <c r="T25" s="162"/>
      <c r="U25" s="162"/>
      <c r="V25" s="162"/>
      <c r="W25" s="162"/>
      <c r="X25" s="162"/>
      <c r="Y25" s="162"/>
      <c r="Z25" s="162"/>
      <c r="AA25" s="162"/>
      <c r="AB25" s="162"/>
      <c r="AC25" s="162"/>
      <c r="AD25" s="162"/>
      <c r="AE25" s="162"/>
      <c r="AF25" s="162"/>
      <c r="AG25" s="162"/>
      <c r="AH25" s="162"/>
      <c r="AI25" s="162"/>
    </row>
    <row r="26" spans="1:35" ht="15.75" customHeight="1" x14ac:dyDescent="0.2">
      <c r="A26" s="208" t="s">
        <v>284</v>
      </c>
      <c r="B26" s="208"/>
      <c r="C26" s="208"/>
      <c r="D26" s="208"/>
      <c r="E26" s="208"/>
      <c r="F26" s="208"/>
      <c r="G26" s="264"/>
      <c r="H26" s="264"/>
      <c r="I26" s="264"/>
      <c r="J26" s="264"/>
      <c r="K26" s="264"/>
      <c r="L26" s="264"/>
      <c r="M26" s="264"/>
      <c r="N26" s="264"/>
      <c r="O26" s="162"/>
      <c r="P26" s="162"/>
      <c r="Q26" s="162"/>
      <c r="R26" s="162"/>
      <c r="S26" s="162"/>
      <c r="T26" s="162"/>
      <c r="U26" s="162"/>
      <c r="V26" s="162"/>
      <c r="W26" s="162"/>
      <c r="X26" s="162"/>
      <c r="Y26" s="162"/>
      <c r="Z26" s="162"/>
      <c r="AA26" s="162"/>
      <c r="AB26" s="162"/>
      <c r="AC26" s="162"/>
      <c r="AD26" s="162"/>
      <c r="AE26" s="162"/>
      <c r="AF26" s="162"/>
      <c r="AG26" s="162"/>
      <c r="AH26" s="162"/>
      <c r="AI26" s="162"/>
    </row>
    <row r="27" spans="1:35" ht="14.25" x14ac:dyDescent="0.2">
      <c r="A27" s="130"/>
      <c r="B27" s="130"/>
      <c r="C27" s="130"/>
      <c r="D27" s="130"/>
      <c r="E27" s="130"/>
      <c r="F27" s="130"/>
      <c r="G27" s="130"/>
      <c r="H27" s="130"/>
      <c r="I27" s="130"/>
      <c r="J27" s="131"/>
      <c r="K27" s="130"/>
      <c r="L27" s="132"/>
      <c r="M27" s="132"/>
      <c r="N27" s="132"/>
      <c r="O27" s="162"/>
      <c r="P27" s="162"/>
      <c r="Q27" s="162"/>
      <c r="R27" s="162"/>
      <c r="S27" s="162"/>
      <c r="T27" s="162"/>
      <c r="U27" s="162"/>
      <c r="V27" s="162"/>
      <c r="W27" s="162"/>
      <c r="X27" s="162"/>
      <c r="Y27" s="162"/>
      <c r="Z27" s="162"/>
      <c r="AA27" s="162"/>
      <c r="AB27" s="162"/>
      <c r="AC27" s="162"/>
      <c r="AD27" s="162"/>
      <c r="AE27" s="162"/>
      <c r="AF27" s="162"/>
      <c r="AG27" s="162"/>
      <c r="AH27" s="162"/>
      <c r="AI27" s="162"/>
    </row>
    <row r="28" spans="1:35" s="178" customFormat="1" ht="72" x14ac:dyDescent="0.25">
      <c r="A28" s="19" t="s">
        <v>82</v>
      </c>
      <c r="B28" s="19" t="s">
        <v>83</v>
      </c>
      <c r="C28" s="176" t="s">
        <v>285</v>
      </c>
      <c r="D28" s="184" t="s">
        <v>104</v>
      </c>
      <c r="E28" s="19" t="s">
        <v>85</v>
      </c>
      <c r="F28" s="175" t="s">
        <v>86</v>
      </c>
      <c r="G28" s="19" t="s">
        <v>87</v>
      </c>
      <c r="H28" s="19" t="s">
        <v>88</v>
      </c>
      <c r="I28" s="19" t="s">
        <v>89</v>
      </c>
      <c r="J28" s="41" t="s">
        <v>90</v>
      </c>
      <c r="K28" s="19" t="s">
        <v>91</v>
      </c>
      <c r="L28" s="19" t="s">
        <v>92</v>
      </c>
      <c r="M28" s="19" t="s">
        <v>10</v>
      </c>
      <c r="N28" s="19" t="s">
        <v>60</v>
      </c>
    </row>
    <row r="29" spans="1:35" ht="15.75" customHeight="1" x14ac:dyDescent="0.2">
      <c r="A29" s="134">
        <v>45749</v>
      </c>
      <c r="B29" s="133" t="s">
        <v>103</v>
      </c>
      <c r="C29" s="133" t="s">
        <v>94</v>
      </c>
      <c r="D29" s="133" t="s">
        <v>105</v>
      </c>
      <c r="E29" s="133" t="s">
        <v>5</v>
      </c>
      <c r="F29" s="133" t="s">
        <v>106</v>
      </c>
      <c r="G29" s="133" t="s">
        <v>107</v>
      </c>
      <c r="H29" s="133" t="s">
        <v>108</v>
      </c>
      <c r="I29" s="137">
        <v>1000</v>
      </c>
      <c r="J29" s="136">
        <f t="shared" ref="J29:J30" si="0">IF(E29="Eligible",1,0)</f>
        <v>1</v>
      </c>
      <c r="K29" s="137">
        <f t="shared" ref="K29:K30" si="1">I29*J29</f>
        <v>1000</v>
      </c>
      <c r="L29" s="121"/>
      <c r="M29" s="133"/>
      <c r="N29" s="121"/>
      <c r="O29" s="162"/>
      <c r="P29" s="162"/>
      <c r="Q29" s="162"/>
      <c r="R29" s="162"/>
      <c r="S29" s="162"/>
      <c r="T29" s="162"/>
      <c r="U29" s="162"/>
      <c r="V29" s="162"/>
      <c r="W29" s="162"/>
      <c r="X29" s="162"/>
      <c r="Y29" s="162"/>
      <c r="Z29" s="162"/>
      <c r="AA29" s="162"/>
      <c r="AB29" s="162"/>
      <c r="AC29" s="162"/>
      <c r="AD29" s="162"/>
      <c r="AE29" s="162"/>
      <c r="AF29" s="162"/>
      <c r="AG29" s="162"/>
      <c r="AH29" s="162"/>
      <c r="AI29" s="162"/>
    </row>
    <row r="30" spans="1:35" ht="15.75" customHeight="1" x14ac:dyDescent="0.2">
      <c r="A30" s="134">
        <v>45902</v>
      </c>
      <c r="B30" s="133" t="s">
        <v>103</v>
      </c>
      <c r="C30" s="133" t="s">
        <v>94</v>
      </c>
      <c r="D30" s="133" t="s">
        <v>109</v>
      </c>
      <c r="E30" s="133" t="s">
        <v>5</v>
      </c>
      <c r="F30" s="133" t="s">
        <v>106</v>
      </c>
      <c r="G30" s="133" t="s">
        <v>107</v>
      </c>
      <c r="H30" s="133" t="s">
        <v>108</v>
      </c>
      <c r="I30" s="137">
        <v>1000</v>
      </c>
      <c r="J30" s="136">
        <f t="shared" si="0"/>
        <v>1</v>
      </c>
      <c r="K30" s="137">
        <f t="shared" si="1"/>
        <v>1000</v>
      </c>
      <c r="L30" s="121"/>
      <c r="M30" s="133"/>
      <c r="N30" s="121"/>
      <c r="O30" s="162"/>
      <c r="P30" s="162"/>
      <c r="Q30" s="162"/>
      <c r="R30" s="162"/>
      <c r="S30" s="162"/>
      <c r="T30" s="162"/>
      <c r="U30" s="162"/>
      <c r="V30" s="162"/>
      <c r="W30" s="162"/>
      <c r="X30" s="162"/>
      <c r="Y30" s="162"/>
      <c r="Z30" s="162"/>
      <c r="AA30" s="162"/>
      <c r="AB30" s="162"/>
      <c r="AC30" s="162"/>
      <c r="AD30" s="162"/>
      <c r="AE30" s="162"/>
      <c r="AF30" s="162"/>
      <c r="AG30" s="162"/>
      <c r="AH30" s="162"/>
      <c r="AI30" s="162"/>
    </row>
    <row r="31" spans="1:35" s="43" customFormat="1" ht="15.75" customHeight="1" x14ac:dyDescent="0.25">
      <c r="A31" s="18" t="s">
        <v>71</v>
      </c>
      <c r="B31" s="19" t="s">
        <v>103</v>
      </c>
      <c r="C31" s="19"/>
      <c r="D31" s="19"/>
      <c r="E31" s="19"/>
      <c r="F31" s="19"/>
      <c r="G31" s="19"/>
      <c r="H31" s="19"/>
      <c r="I31" s="92">
        <f>SUM(I29:I30)</f>
        <v>2000</v>
      </c>
      <c r="J31" s="24"/>
      <c r="K31" s="92">
        <f>SUM(K29:K30)</f>
        <v>2000</v>
      </c>
      <c r="L31" s="21"/>
      <c r="M31" s="19"/>
      <c r="N31" s="21"/>
    </row>
    <row r="32" spans="1:35" ht="15.75" customHeight="1" x14ac:dyDescent="0.2">
      <c r="A32" s="138"/>
      <c r="B32" s="130"/>
      <c r="C32" s="130"/>
      <c r="D32" s="130"/>
      <c r="E32" s="130"/>
      <c r="F32" s="130"/>
      <c r="G32" s="130"/>
      <c r="H32" s="130"/>
      <c r="I32" s="139"/>
      <c r="J32" s="131"/>
      <c r="K32" s="139"/>
      <c r="L32" s="132"/>
      <c r="M32" s="132"/>
      <c r="N32" s="132"/>
      <c r="O32" s="162"/>
      <c r="P32" s="162"/>
      <c r="Q32" s="162"/>
      <c r="R32" s="162"/>
      <c r="S32" s="162"/>
      <c r="T32" s="162"/>
      <c r="U32" s="162"/>
      <c r="V32" s="162"/>
      <c r="W32" s="162"/>
      <c r="X32" s="162"/>
      <c r="Y32" s="162"/>
      <c r="Z32" s="162"/>
      <c r="AA32" s="162"/>
      <c r="AB32" s="162"/>
      <c r="AC32" s="162"/>
      <c r="AD32" s="162"/>
      <c r="AE32" s="162"/>
      <c r="AF32" s="162"/>
      <c r="AG32" s="162"/>
      <c r="AH32" s="162"/>
      <c r="AI32" s="162"/>
    </row>
    <row r="33" spans="1:35" ht="15.75" customHeight="1" x14ac:dyDescent="0.2">
      <c r="A33" s="205" t="s">
        <v>110</v>
      </c>
      <c r="B33" s="205"/>
      <c r="C33" s="205"/>
      <c r="D33" s="205"/>
      <c r="E33" s="205"/>
      <c r="F33" s="205"/>
      <c r="G33" s="205"/>
      <c r="H33" s="205"/>
      <c r="I33" s="205"/>
      <c r="J33" s="205"/>
      <c r="K33" s="205"/>
      <c r="L33" s="205"/>
      <c r="M33" s="205"/>
      <c r="N33" s="205"/>
      <c r="O33" s="162"/>
      <c r="P33" s="162"/>
      <c r="Q33" s="162"/>
      <c r="R33" s="162"/>
      <c r="S33" s="162"/>
      <c r="T33" s="162"/>
      <c r="U33" s="162"/>
      <c r="V33" s="162"/>
      <c r="W33" s="162"/>
      <c r="X33" s="162"/>
      <c r="Y33" s="162"/>
      <c r="Z33" s="162"/>
      <c r="AA33" s="162"/>
      <c r="AB33" s="162"/>
      <c r="AC33" s="162"/>
      <c r="AD33" s="162"/>
      <c r="AE33" s="162"/>
      <c r="AF33" s="162"/>
      <c r="AG33" s="162"/>
      <c r="AH33" s="162"/>
      <c r="AI33" s="162"/>
    </row>
    <row r="34" spans="1:35" ht="19.5" customHeight="1" x14ac:dyDescent="0.2">
      <c r="A34" s="208" t="s">
        <v>292</v>
      </c>
      <c r="B34" s="208"/>
      <c r="C34" s="208"/>
      <c r="D34" s="208"/>
      <c r="E34" s="208"/>
      <c r="F34" s="208"/>
      <c r="G34" s="264"/>
      <c r="H34" s="264"/>
      <c r="I34" s="264"/>
      <c r="J34" s="264"/>
      <c r="K34" s="264"/>
      <c r="L34" s="264"/>
      <c r="M34" s="264"/>
      <c r="N34" s="264"/>
      <c r="O34" s="162"/>
      <c r="P34" s="162"/>
      <c r="Q34" s="162"/>
      <c r="R34" s="162"/>
      <c r="S34" s="162"/>
      <c r="T34" s="162"/>
      <c r="U34" s="162"/>
      <c r="V34" s="162"/>
      <c r="W34" s="162"/>
      <c r="X34" s="162"/>
      <c r="Y34" s="162"/>
      <c r="Z34" s="162"/>
      <c r="AA34" s="162"/>
      <c r="AB34" s="162"/>
      <c r="AC34" s="162"/>
      <c r="AD34" s="162"/>
      <c r="AE34" s="162"/>
      <c r="AF34" s="162"/>
      <c r="AG34" s="162"/>
      <c r="AH34" s="162"/>
      <c r="AI34" s="162"/>
    </row>
    <row r="35" spans="1:35" ht="19.5" customHeight="1" x14ac:dyDescent="0.2">
      <c r="A35" s="208"/>
      <c r="B35" s="208"/>
      <c r="C35" s="208"/>
      <c r="D35" s="208"/>
      <c r="E35" s="208"/>
      <c r="F35" s="208"/>
      <c r="G35" s="264"/>
      <c r="H35" s="264"/>
      <c r="I35" s="264"/>
      <c r="J35" s="264"/>
      <c r="K35" s="264"/>
      <c r="L35" s="264"/>
      <c r="M35" s="264"/>
      <c r="N35" s="264"/>
      <c r="O35" s="162"/>
      <c r="P35" s="162"/>
      <c r="Q35" s="162"/>
      <c r="R35" s="162"/>
      <c r="S35" s="162"/>
      <c r="T35" s="162"/>
      <c r="U35" s="162"/>
      <c r="V35" s="162"/>
      <c r="W35" s="162"/>
      <c r="X35" s="162"/>
      <c r="Y35" s="162"/>
      <c r="Z35" s="162"/>
      <c r="AA35" s="162"/>
      <c r="AB35" s="162"/>
      <c r="AC35" s="162"/>
      <c r="AD35" s="162"/>
      <c r="AE35" s="162"/>
      <c r="AF35" s="162"/>
      <c r="AG35" s="162"/>
      <c r="AH35" s="162"/>
      <c r="AI35" s="162"/>
    </row>
    <row r="36" spans="1:35" ht="10.5" customHeight="1" x14ac:dyDescent="0.2">
      <c r="A36" s="208"/>
      <c r="B36" s="208"/>
      <c r="C36" s="208"/>
      <c r="D36" s="208"/>
      <c r="E36" s="208"/>
      <c r="F36" s="208"/>
      <c r="G36" s="264"/>
      <c r="H36" s="264"/>
      <c r="I36" s="264"/>
      <c r="J36" s="264"/>
      <c r="K36" s="264"/>
      <c r="L36" s="264"/>
      <c r="M36" s="264"/>
      <c r="N36" s="264"/>
      <c r="O36" s="162"/>
      <c r="P36" s="162"/>
      <c r="Q36" s="162"/>
      <c r="R36" s="162"/>
      <c r="S36" s="162"/>
      <c r="T36" s="162"/>
      <c r="U36" s="162"/>
      <c r="V36" s="162"/>
      <c r="W36" s="162"/>
      <c r="X36" s="162"/>
      <c r="Y36" s="162"/>
      <c r="Z36" s="162"/>
      <c r="AA36" s="162"/>
      <c r="AB36" s="162"/>
      <c r="AC36" s="162"/>
      <c r="AD36" s="162"/>
      <c r="AE36" s="162"/>
      <c r="AF36" s="162"/>
      <c r="AG36" s="162"/>
      <c r="AH36" s="162"/>
      <c r="AI36" s="162"/>
    </row>
    <row r="37" spans="1:35" ht="15.75" customHeight="1" x14ac:dyDescent="0.2">
      <c r="A37" s="130"/>
      <c r="B37" s="130"/>
      <c r="C37" s="130"/>
      <c r="D37" s="130"/>
      <c r="E37" s="130"/>
      <c r="F37" s="130"/>
      <c r="G37" s="130"/>
      <c r="H37" s="130"/>
      <c r="I37" s="139"/>
      <c r="J37" s="131"/>
      <c r="K37" s="139"/>
      <c r="L37" s="132"/>
      <c r="M37" s="132"/>
      <c r="N37" s="132"/>
      <c r="O37" s="162"/>
      <c r="P37" s="162"/>
      <c r="Q37" s="162"/>
      <c r="R37" s="162"/>
      <c r="S37" s="162"/>
      <c r="T37" s="162"/>
      <c r="U37" s="162"/>
      <c r="V37" s="162"/>
      <c r="W37" s="162"/>
      <c r="X37" s="162"/>
      <c r="Y37" s="162"/>
      <c r="Z37" s="162"/>
      <c r="AA37" s="162"/>
      <c r="AB37" s="162"/>
      <c r="AC37" s="162"/>
      <c r="AD37" s="162"/>
      <c r="AE37" s="162"/>
      <c r="AF37" s="162"/>
      <c r="AG37" s="162"/>
      <c r="AH37" s="162"/>
      <c r="AI37" s="162"/>
    </row>
    <row r="38" spans="1:35" s="44" customFormat="1" ht="72" x14ac:dyDescent="0.25">
      <c r="A38" s="19" t="s">
        <v>82</v>
      </c>
      <c r="B38" s="19" t="s">
        <v>83</v>
      </c>
      <c r="C38" s="176" t="s">
        <v>285</v>
      </c>
      <c r="D38" s="184" t="s">
        <v>104</v>
      </c>
      <c r="E38" s="19" t="s">
        <v>85</v>
      </c>
      <c r="F38" s="175" t="s">
        <v>86</v>
      </c>
      <c r="G38" s="19" t="s">
        <v>87</v>
      </c>
      <c r="H38" s="19" t="s">
        <v>88</v>
      </c>
      <c r="I38" s="19" t="s">
        <v>89</v>
      </c>
      <c r="J38" s="41" t="s">
        <v>90</v>
      </c>
      <c r="K38" s="19" t="s">
        <v>91</v>
      </c>
      <c r="L38" s="19" t="s">
        <v>92</v>
      </c>
      <c r="M38" s="19" t="s">
        <v>10</v>
      </c>
      <c r="N38" s="19" t="s">
        <v>60</v>
      </c>
    </row>
    <row r="39" spans="1:35" ht="14.25" x14ac:dyDescent="0.2">
      <c r="A39" s="134">
        <v>45897</v>
      </c>
      <c r="B39" s="133" t="s">
        <v>111</v>
      </c>
      <c r="C39" s="133" t="s">
        <v>112</v>
      </c>
      <c r="D39" s="133" t="s">
        <v>113</v>
      </c>
      <c r="E39" s="133" t="s">
        <v>5</v>
      </c>
      <c r="F39" s="203" t="s">
        <v>286</v>
      </c>
      <c r="G39" s="133" t="s">
        <v>107</v>
      </c>
      <c r="H39" s="133" t="s">
        <v>114</v>
      </c>
      <c r="I39" s="137">
        <v>1000</v>
      </c>
      <c r="J39" s="136">
        <f t="shared" ref="J39:J42" si="2">IF(E39="Eligible",1,0)</f>
        <v>1</v>
      </c>
      <c r="K39" s="137">
        <f t="shared" ref="K39:K42" si="3">I39*J39</f>
        <v>1000</v>
      </c>
      <c r="L39" s="121"/>
      <c r="M39" s="133"/>
      <c r="N39" s="121"/>
      <c r="O39" s="162"/>
      <c r="P39" s="162"/>
      <c r="Q39" s="162"/>
      <c r="R39" s="162"/>
      <c r="S39" s="162"/>
      <c r="T39" s="162"/>
      <c r="U39" s="162"/>
      <c r="V39" s="162"/>
      <c r="W39" s="162"/>
      <c r="X39" s="162"/>
      <c r="Y39" s="162"/>
      <c r="Z39" s="162"/>
      <c r="AA39" s="162"/>
      <c r="AB39" s="162"/>
      <c r="AC39" s="162"/>
      <c r="AD39" s="162"/>
      <c r="AE39" s="162"/>
      <c r="AF39" s="162"/>
      <c r="AG39" s="162"/>
      <c r="AH39" s="162"/>
      <c r="AI39" s="162"/>
    </row>
    <row r="40" spans="1:35" ht="14.25" x14ac:dyDescent="0.2">
      <c r="A40" s="134">
        <v>45805</v>
      </c>
      <c r="B40" s="133" t="s">
        <v>111</v>
      </c>
      <c r="C40" s="133" t="s">
        <v>94</v>
      </c>
      <c r="D40" s="133" t="s">
        <v>115</v>
      </c>
      <c r="E40" s="133" t="s">
        <v>5</v>
      </c>
      <c r="F40" s="203" t="s">
        <v>287</v>
      </c>
      <c r="G40" s="133" t="s">
        <v>97</v>
      </c>
      <c r="H40" s="133" t="s">
        <v>116</v>
      </c>
      <c r="I40" s="137">
        <v>1000</v>
      </c>
      <c r="J40" s="136">
        <f t="shared" si="2"/>
        <v>1</v>
      </c>
      <c r="K40" s="137">
        <f t="shared" si="3"/>
        <v>1000</v>
      </c>
      <c r="L40" s="121"/>
      <c r="M40" s="133"/>
      <c r="N40" s="121"/>
      <c r="O40" s="162"/>
      <c r="P40" s="162"/>
      <c r="Q40" s="162"/>
      <c r="R40" s="162"/>
      <c r="S40" s="162"/>
      <c r="T40" s="162"/>
      <c r="U40" s="162"/>
      <c r="V40" s="162"/>
      <c r="W40" s="162"/>
      <c r="X40" s="162"/>
      <c r="Y40" s="162"/>
      <c r="Z40" s="162"/>
      <c r="AA40" s="162"/>
      <c r="AB40" s="162"/>
      <c r="AC40" s="162"/>
      <c r="AD40" s="162"/>
      <c r="AE40" s="162"/>
      <c r="AF40" s="162"/>
      <c r="AG40" s="162"/>
      <c r="AH40" s="162"/>
      <c r="AI40" s="162"/>
    </row>
    <row r="41" spans="1:35" ht="14.25" x14ac:dyDescent="0.2">
      <c r="A41" s="134">
        <v>45848</v>
      </c>
      <c r="B41" s="133" t="s">
        <v>111</v>
      </c>
      <c r="C41" s="133" t="s">
        <v>112</v>
      </c>
      <c r="D41" s="133" t="s">
        <v>117</v>
      </c>
      <c r="E41" s="133" t="s">
        <v>5</v>
      </c>
      <c r="F41" s="203" t="s">
        <v>287</v>
      </c>
      <c r="G41" s="133" t="s">
        <v>118</v>
      </c>
      <c r="H41" s="133" t="s">
        <v>119</v>
      </c>
      <c r="I41" s="137">
        <v>1000</v>
      </c>
      <c r="J41" s="136">
        <v>1</v>
      </c>
      <c r="K41" s="137">
        <f t="shared" si="3"/>
        <v>1000</v>
      </c>
      <c r="L41" s="121"/>
      <c r="M41" s="133"/>
      <c r="N41" s="121"/>
      <c r="O41" s="162"/>
      <c r="P41" s="162"/>
      <c r="Q41" s="162"/>
      <c r="R41" s="162"/>
      <c r="S41" s="162"/>
      <c r="T41" s="162"/>
      <c r="U41" s="162"/>
      <c r="V41" s="162"/>
      <c r="W41" s="162"/>
      <c r="X41" s="162"/>
      <c r="Y41" s="162"/>
      <c r="Z41" s="162"/>
      <c r="AA41" s="162"/>
      <c r="AB41" s="162"/>
      <c r="AC41" s="162"/>
      <c r="AD41" s="162"/>
      <c r="AE41" s="162"/>
      <c r="AF41" s="162"/>
      <c r="AG41" s="162"/>
      <c r="AH41" s="162"/>
      <c r="AI41" s="162"/>
    </row>
    <row r="42" spans="1:35" ht="14.25" x14ac:dyDescent="0.2">
      <c r="A42" s="134">
        <v>45768</v>
      </c>
      <c r="B42" s="133" t="s">
        <v>111</v>
      </c>
      <c r="C42" s="133" t="s">
        <v>112</v>
      </c>
      <c r="D42" s="133" t="s">
        <v>120</v>
      </c>
      <c r="E42" s="133" t="s">
        <v>5</v>
      </c>
      <c r="F42" s="203" t="s">
        <v>287</v>
      </c>
      <c r="G42" s="133" t="s">
        <v>121</v>
      </c>
      <c r="H42" s="133" t="s">
        <v>122</v>
      </c>
      <c r="I42" s="137">
        <v>1000</v>
      </c>
      <c r="J42" s="136">
        <f t="shared" si="2"/>
        <v>1</v>
      </c>
      <c r="K42" s="137">
        <f t="shared" si="3"/>
        <v>1000</v>
      </c>
      <c r="L42" s="121"/>
      <c r="M42" s="133"/>
      <c r="N42" s="121"/>
      <c r="O42" s="162"/>
      <c r="P42" s="162"/>
      <c r="Q42" s="162"/>
      <c r="R42" s="162"/>
      <c r="S42" s="162"/>
      <c r="T42" s="162"/>
      <c r="U42" s="162"/>
      <c r="V42" s="162"/>
      <c r="W42" s="162"/>
      <c r="X42" s="162"/>
      <c r="Y42" s="162"/>
      <c r="Z42" s="162"/>
      <c r="AA42" s="162"/>
      <c r="AB42" s="162"/>
      <c r="AC42" s="162"/>
      <c r="AD42" s="162"/>
      <c r="AE42" s="162"/>
      <c r="AF42" s="162"/>
      <c r="AG42" s="162"/>
      <c r="AH42" s="162"/>
      <c r="AI42" s="162"/>
    </row>
    <row r="43" spans="1:35" s="43" customFormat="1" ht="15" x14ac:dyDescent="0.25">
      <c r="A43" s="19" t="s">
        <v>71</v>
      </c>
      <c r="B43" s="19"/>
      <c r="C43" s="19"/>
      <c r="D43" s="19"/>
      <c r="E43" s="19"/>
      <c r="F43" s="19"/>
      <c r="G43" s="19"/>
      <c r="H43" s="19"/>
      <c r="I43" s="92">
        <f>SUM(I39:I42)</f>
        <v>4000</v>
      </c>
      <c r="J43" s="23"/>
      <c r="K43" s="92">
        <f>SUM(K39:K42)</f>
        <v>4000</v>
      </c>
      <c r="L43" s="21"/>
      <c r="M43" s="19"/>
      <c r="N43" s="21"/>
    </row>
    <row r="44" spans="1:35" ht="14.25" x14ac:dyDescent="0.2">
      <c r="A44" s="130"/>
      <c r="B44" s="130"/>
      <c r="C44" s="130"/>
      <c r="D44" s="130"/>
      <c r="E44" s="130"/>
      <c r="F44" s="130"/>
      <c r="G44" s="130"/>
      <c r="H44" s="130"/>
      <c r="I44" s="139"/>
      <c r="J44" s="131"/>
      <c r="K44" s="139"/>
      <c r="L44" s="132"/>
      <c r="M44" s="132"/>
      <c r="N44" s="132"/>
      <c r="O44" s="162"/>
      <c r="P44" s="162"/>
      <c r="Q44" s="162"/>
      <c r="R44" s="162"/>
      <c r="S44" s="162"/>
      <c r="T44" s="162"/>
      <c r="U44" s="162"/>
      <c r="V44" s="162"/>
      <c r="W44" s="162"/>
      <c r="X44" s="162"/>
      <c r="Y44" s="162"/>
      <c r="Z44" s="162"/>
      <c r="AA44" s="162"/>
      <c r="AB44" s="162"/>
      <c r="AC44" s="162"/>
      <c r="AD44" s="162"/>
      <c r="AE44" s="162"/>
      <c r="AF44" s="162"/>
      <c r="AG44" s="162"/>
      <c r="AH44" s="162"/>
      <c r="AI44" s="162"/>
    </row>
    <row r="45" spans="1:35" ht="18" customHeight="1" x14ac:dyDescent="0.2">
      <c r="A45" s="205" t="s">
        <v>123</v>
      </c>
      <c r="B45" s="205"/>
      <c r="C45" s="205"/>
      <c r="D45" s="205"/>
      <c r="E45" s="205"/>
      <c r="F45" s="205"/>
      <c r="G45" s="205"/>
      <c r="H45" s="205"/>
      <c r="I45" s="205"/>
      <c r="J45" s="205"/>
      <c r="K45" s="205"/>
      <c r="L45" s="205"/>
      <c r="M45" s="205"/>
      <c r="N45" s="205"/>
      <c r="O45" s="162"/>
      <c r="P45" s="162"/>
      <c r="Q45" s="162"/>
      <c r="R45" s="162"/>
      <c r="S45" s="162"/>
      <c r="T45" s="162"/>
      <c r="U45" s="162"/>
      <c r="V45" s="162"/>
      <c r="W45" s="162"/>
      <c r="X45" s="162"/>
      <c r="Y45" s="162"/>
      <c r="Z45" s="162"/>
      <c r="AA45" s="162"/>
      <c r="AB45" s="162"/>
      <c r="AC45" s="162"/>
      <c r="AD45" s="162"/>
      <c r="AE45" s="162"/>
      <c r="AF45" s="162"/>
      <c r="AG45" s="162"/>
      <c r="AH45" s="162"/>
      <c r="AI45" s="162"/>
    </row>
    <row r="46" spans="1:35" ht="15" customHeight="1" x14ac:dyDescent="0.2">
      <c r="A46" s="208" t="s">
        <v>124</v>
      </c>
      <c r="B46" s="208"/>
      <c r="C46" s="208"/>
      <c r="D46" s="208"/>
      <c r="E46" s="208"/>
      <c r="F46" s="208"/>
      <c r="G46" s="264"/>
      <c r="H46" s="264"/>
      <c r="I46" s="264"/>
      <c r="J46" s="264"/>
      <c r="K46" s="264"/>
      <c r="L46" s="264"/>
      <c r="M46" s="264"/>
      <c r="N46" s="264"/>
      <c r="O46" s="162"/>
      <c r="P46" s="162"/>
      <c r="Q46" s="162"/>
      <c r="R46" s="162"/>
      <c r="S46" s="162"/>
      <c r="T46" s="162"/>
      <c r="U46" s="162"/>
      <c r="V46" s="162"/>
      <c r="W46" s="162"/>
      <c r="X46" s="162"/>
      <c r="Y46" s="162"/>
      <c r="Z46" s="162"/>
      <c r="AA46" s="162"/>
      <c r="AB46" s="162"/>
      <c r="AC46" s="162"/>
      <c r="AD46" s="162"/>
      <c r="AE46" s="162"/>
      <c r="AF46" s="162"/>
      <c r="AG46" s="162"/>
      <c r="AH46" s="162"/>
      <c r="AI46" s="162"/>
    </row>
    <row r="47" spans="1:35" ht="14.25" x14ac:dyDescent="0.2">
      <c r="A47" s="130"/>
      <c r="B47" s="130"/>
      <c r="C47" s="130"/>
      <c r="D47" s="130"/>
      <c r="E47" s="130"/>
      <c r="F47" s="130"/>
      <c r="G47" s="130"/>
      <c r="H47" s="130"/>
      <c r="I47" s="130"/>
      <c r="J47" s="131"/>
      <c r="K47" s="130"/>
      <c r="L47" s="132"/>
      <c r="M47" s="132"/>
      <c r="N47" s="132"/>
      <c r="O47" s="162"/>
      <c r="P47" s="162"/>
      <c r="Q47" s="162"/>
      <c r="R47" s="162"/>
      <c r="S47" s="162"/>
      <c r="T47" s="162"/>
      <c r="U47" s="162"/>
      <c r="V47" s="162"/>
      <c r="W47" s="162"/>
      <c r="X47" s="162"/>
      <c r="Y47" s="162"/>
      <c r="Z47" s="162"/>
      <c r="AA47" s="162"/>
      <c r="AB47" s="162"/>
      <c r="AC47" s="162"/>
      <c r="AD47" s="162"/>
      <c r="AE47" s="162"/>
      <c r="AF47" s="162"/>
      <c r="AG47" s="162"/>
      <c r="AH47" s="162"/>
      <c r="AI47" s="162"/>
    </row>
    <row r="48" spans="1:35" s="43" customFormat="1" ht="72" x14ac:dyDescent="0.25">
      <c r="A48" s="19" t="s">
        <v>82</v>
      </c>
      <c r="B48" s="19" t="s">
        <v>83</v>
      </c>
      <c r="C48" s="176" t="s">
        <v>285</v>
      </c>
      <c r="D48" s="19" t="s">
        <v>84</v>
      </c>
      <c r="E48" s="19" t="s">
        <v>85</v>
      </c>
      <c r="F48" s="19" t="s">
        <v>86</v>
      </c>
      <c r="G48" s="19" t="s">
        <v>87</v>
      </c>
      <c r="H48" s="19" t="s">
        <v>88</v>
      </c>
      <c r="I48" s="19" t="s">
        <v>89</v>
      </c>
      <c r="J48" s="41" t="s">
        <v>90</v>
      </c>
      <c r="K48" s="19" t="s">
        <v>91</v>
      </c>
      <c r="L48" s="19" t="s">
        <v>92</v>
      </c>
      <c r="M48" s="19" t="s">
        <v>10</v>
      </c>
      <c r="N48" s="19" t="s">
        <v>60</v>
      </c>
    </row>
    <row r="49" spans="1:35" ht="14.25" x14ac:dyDescent="0.2">
      <c r="A49" s="134">
        <v>45750</v>
      </c>
      <c r="B49" s="140" t="s">
        <v>125</v>
      </c>
      <c r="C49" s="133" t="s">
        <v>112</v>
      </c>
      <c r="D49" s="133" t="s">
        <v>126</v>
      </c>
      <c r="E49" s="133" t="s">
        <v>5</v>
      </c>
      <c r="F49" s="203" t="s">
        <v>288</v>
      </c>
      <c r="G49" s="133" t="s">
        <v>107</v>
      </c>
      <c r="H49" s="133" t="s">
        <v>127</v>
      </c>
      <c r="I49" s="137">
        <v>1000</v>
      </c>
      <c r="J49" s="136">
        <f t="shared" ref="J49:J51" si="4">IF(E49="Eligible",1,0)</f>
        <v>1</v>
      </c>
      <c r="K49" s="137">
        <f t="shared" ref="K49:K51" si="5">I49*J49</f>
        <v>1000</v>
      </c>
      <c r="L49" s="121"/>
      <c r="M49" s="121"/>
      <c r="N49" s="121"/>
      <c r="O49" s="162"/>
      <c r="P49" s="162"/>
      <c r="Q49" s="162"/>
      <c r="R49" s="162"/>
      <c r="S49" s="162"/>
      <c r="T49" s="162"/>
      <c r="U49" s="162"/>
      <c r="V49" s="162"/>
      <c r="W49" s="162"/>
      <c r="X49" s="162"/>
      <c r="Y49" s="162"/>
      <c r="Z49" s="162"/>
      <c r="AA49" s="162"/>
      <c r="AB49" s="162"/>
      <c r="AC49" s="162"/>
      <c r="AD49" s="162"/>
      <c r="AE49" s="162"/>
      <c r="AF49" s="162"/>
      <c r="AG49" s="162"/>
      <c r="AH49" s="162"/>
      <c r="AI49" s="162"/>
    </row>
    <row r="50" spans="1:35" ht="14.25" x14ac:dyDescent="0.2">
      <c r="A50" s="134">
        <v>45820</v>
      </c>
      <c r="B50" s="140" t="s">
        <v>125</v>
      </c>
      <c r="C50" s="133" t="s">
        <v>112</v>
      </c>
      <c r="D50" s="133" t="s">
        <v>128</v>
      </c>
      <c r="E50" s="133" t="s">
        <v>76</v>
      </c>
      <c r="F50" s="133" t="s">
        <v>129</v>
      </c>
      <c r="G50" s="133" t="s">
        <v>107</v>
      </c>
      <c r="H50" s="133" t="s">
        <v>130</v>
      </c>
      <c r="I50" s="137">
        <v>1000</v>
      </c>
      <c r="J50" s="136">
        <f t="shared" si="4"/>
        <v>0</v>
      </c>
      <c r="K50" s="137">
        <f t="shared" si="5"/>
        <v>0</v>
      </c>
      <c r="L50" s="121"/>
      <c r="M50" s="121"/>
      <c r="N50" s="121"/>
      <c r="O50" s="162"/>
      <c r="P50" s="162"/>
      <c r="Q50" s="162"/>
      <c r="R50" s="162"/>
      <c r="S50" s="162"/>
      <c r="T50" s="162"/>
      <c r="U50" s="162"/>
      <c r="V50" s="162"/>
      <c r="W50" s="162"/>
      <c r="X50" s="162"/>
      <c r="Y50" s="162"/>
      <c r="Z50" s="162"/>
      <c r="AA50" s="162"/>
      <c r="AB50" s="162"/>
      <c r="AC50" s="162"/>
      <c r="AD50" s="162"/>
      <c r="AE50" s="162"/>
      <c r="AF50" s="162"/>
      <c r="AG50" s="162"/>
      <c r="AH50" s="162"/>
      <c r="AI50" s="162"/>
    </row>
    <row r="51" spans="1:35" ht="14.25" x14ac:dyDescent="0.2">
      <c r="A51" s="134">
        <v>45831</v>
      </c>
      <c r="B51" s="140" t="s">
        <v>125</v>
      </c>
      <c r="C51" s="133" t="s">
        <v>94</v>
      </c>
      <c r="D51" s="133" t="s">
        <v>131</v>
      </c>
      <c r="E51" s="133" t="s">
        <v>5</v>
      </c>
      <c r="F51" s="203" t="s">
        <v>289</v>
      </c>
      <c r="G51" s="133" t="s">
        <v>107</v>
      </c>
      <c r="H51" s="133" t="s">
        <v>127</v>
      </c>
      <c r="I51" s="137">
        <v>1000</v>
      </c>
      <c r="J51" s="136">
        <f t="shared" si="4"/>
        <v>1</v>
      </c>
      <c r="K51" s="137">
        <f t="shared" si="5"/>
        <v>1000</v>
      </c>
      <c r="L51" s="121"/>
      <c r="M51" s="121"/>
      <c r="N51" s="121"/>
      <c r="O51" s="162"/>
      <c r="P51" s="162"/>
      <c r="Q51" s="162"/>
      <c r="R51" s="162"/>
      <c r="S51" s="162"/>
      <c r="T51" s="162"/>
      <c r="U51" s="162"/>
      <c r="V51" s="162"/>
      <c r="W51" s="162"/>
      <c r="X51" s="162"/>
      <c r="Y51" s="162"/>
      <c r="Z51" s="162"/>
      <c r="AA51" s="162"/>
      <c r="AB51" s="162"/>
      <c r="AC51" s="162"/>
      <c r="AD51" s="162"/>
      <c r="AE51" s="162"/>
      <c r="AF51" s="162"/>
      <c r="AG51" s="162"/>
      <c r="AH51" s="162"/>
      <c r="AI51" s="162"/>
    </row>
    <row r="52" spans="1:35" ht="14.25" x14ac:dyDescent="0.2">
      <c r="A52" s="134">
        <v>45899</v>
      </c>
      <c r="B52" s="133" t="s">
        <v>132</v>
      </c>
      <c r="C52" s="133" t="s">
        <v>112</v>
      </c>
      <c r="D52" s="133" t="s">
        <v>133</v>
      </c>
      <c r="E52" s="133" t="s">
        <v>5</v>
      </c>
      <c r="F52" s="203" t="s">
        <v>290</v>
      </c>
      <c r="G52" s="133" t="s">
        <v>107</v>
      </c>
      <c r="H52" s="133" t="s">
        <v>134</v>
      </c>
      <c r="I52" s="137">
        <v>1000</v>
      </c>
      <c r="J52" s="136">
        <f t="shared" ref="J52:J54" si="6">IF(E52="Eligible",1,0)</f>
        <v>1</v>
      </c>
      <c r="K52" s="137">
        <f t="shared" ref="K52:K54" si="7">I52*J52</f>
        <v>1000</v>
      </c>
      <c r="L52" s="121"/>
      <c r="M52" s="121"/>
      <c r="N52" s="121"/>
      <c r="O52" s="162"/>
      <c r="P52" s="162"/>
      <c r="Q52" s="162"/>
      <c r="R52" s="162"/>
      <c r="S52" s="162"/>
      <c r="T52" s="162"/>
      <c r="U52" s="162"/>
      <c r="V52" s="162"/>
      <c r="W52" s="162"/>
      <c r="X52" s="162"/>
      <c r="Y52" s="162"/>
      <c r="Z52" s="162"/>
      <c r="AA52" s="162"/>
      <c r="AB52" s="162"/>
      <c r="AC52" s="162"/>
      <c r="AD52" s="162"/>
      <c r="AE52" s="162"/>
      <c r="AF52" s="162"/>
      <c r="AG52" s="162"/>
      <c r="AH52" s="162"/>
      <c r="AI52" s="162"/>
    </row>
    <row r="53" spans="1:35" ht="14.25" x14ac:dyDescent="0.2">
      <c r="A53" s="134">
        <v>45900</v>
      </c>
      <c r="B53" s="133" t="s">
        <v>132</v>
      </c>
      <c r="C53" s="133" t="s">
        <v>94</v>
      </c>
      <c r="D53" s="133" t="s">
        <v>135</v>
      </c>
      <c r="E53" s="133" t="s">
        <v>5</v>
      </c>
      <c r="F53" s="203" t="s">
        <v>290</v>
      </c>
      <c r="G53" s="133" t="s">
        <v>107</v>
      </c>
      <c r="H53" s="133" t="s">
        <v>127</v>
      </c>
      <c r="I53" s="137">
        <v>1000</v>
      </c>
      <c r="J53" s="136">
        <f t="shared" si="6"/>
        <v>1</v>
      </c>
      <c r="K53" s="137">
        <f t="shared" si="7"/>
        <v>1000</v>
      </c>
      <c r="L53" s="121"/>
      <c r="M53" s="121"/>
      <c r="N53" s="121"/>
      <c r="O53" s="162"/>
      <c r="P53" s="162"/>
      <c r="Q53" s="162"/>
      <c r="R53" s="162"/>
      <c r="S53" s="162"/>
      <c r="T53" s="162"/>
      <c r="U53" s="162"/>
      <c r="V53" s="162"/>
      <c r="W53" s="162"/>
      <c r="X53" s="162"/>
      <c r="Y53" s="162"/>
      <c r="Z53" s="162"/>
      <c r="AA53" s="162"/>
      <c r="AB53" s="162"/>
      <c r="AC53" s="162"/>
      <c r="AD53" s="162"/>
      <c r="AE53" s="162"/>
      <c r="AF53" s="162"/>
      <c r="AG53" s="162"/>
      <c r="AH53" s="162"/>
      <c r="AI53" s="162"/>
    </row>
    <row r="54" spans="1:35" ht="14.25" x14ac:dyDescent="0.2">
      <c r="A54" s="134">
        <v>45911</v>
      </c>
      <c r="B54" s="133" t="s">
        <v>132</v>
      </c>
      <c r="C54" s="133" t="s">
        <v>112</v>
      </c>
      <c r="D54" s="133" t="s">
        <v>136</v>
      </c>
      <c r="E54" s="133" t="s">
        <v>76</v>
      </c>
      <c r="F54" s="133" t="s">
        <v>129</v>
      </c>
      <c r="G54" s="133" t="s">
        <v>107</v>
      </c>
      <c r="H54" s="133" t="s">
        <v>137</v>
      </c>
      <c r="I54" s="137">
        <v>1000</v>
      </c>
      <c r="J54" s="136">
        <f t="shared" si="6"/>
        <v>0</v>
      </c>
      <c r="K54" s="137">
        <f t="shared" si="7"/>
        <v>0</v>
      </c>
      <c r="L54" s="121"/>
      <c r="M54" s="121"/>
      <c r="N54" s="121"/>
      <c r="O54" s="162"/>
      <c r="P54" s="162"/>
      <c r="Q54" s="162"/>
      <c r="R54" s="162"/>
      <c r="S54" s="162"/>
      <c r="T54" s="162"/>
      <c r="U54" s="162"/>
      <c r="V54" s="162"/>
      <c r="W54" s="162"/>
      <c r="X54" s="162"/>
      <c r="Y54" s="162"/>
      <c r="Z54" s="162"/>
      <c r="AA54" s="162"/>
      <c r="AB54" s="162"/>
      <c r="AC54" s="162"/>
      <c r="AD54" s="162"/>
      <c r="AE54" s="162"/>
      <c r="AF54" s="162"/>
      <c r="AG54" s="162"/>
      <c r="AH54" s="162"/>
      <c r="AI54" s="162"/>
    </row>
    <row r="55" spans="1:35" s="43" customFormat="1" ht="15" x14ac:dyDescent="0.25">
      <c r="A55" s="19" t="s">
        <v>71</v>
      </c>
      <c r="B55" s="19"/>
      <c r="C55" s="19"/>
      <c r="D55" s="19"/>
      <c r="E55" s="19"/>
      <c r="F55" s="19"/>
      <c r="G55" s="19"/>
      <c r="H55" s="19"/>
      <c r="I55" s="92">
        <f>SUM(I49:I54)</f>
        <v>6000</v>
      </c>
      <c r="J55" s="23"/>
      <c r="K55" s="92">
        <f>SUM(K49:K54)</f>
        <v>4000</v>
      </c>
      <c r="L55" s="21"/>
      <c r="M55" s="21"/>
      <c r="N55" s="21"/>
    </row>
    <row r="56" spans="1:35" s="43" customFormat="1" ht="15" x14ac:dyDescent="0.25">
      <c r="A56" s="103"/>
      <c r="B56" s="103"/>
      <c r="C56" s="103"/>
      <c r="D56" s="103"/>
      <c r="E56" s="103"/>
      <c r="F56" s="103"/>
      <c r="G56" s="103"/>
      <c r="H56" s="103"/>
      <c r="I56" s="104"/>
      <c r="J56" s="105"/>
      <c r="K56" s="104"/>
      <c r="L56" s="39"/>
      <c r="M56" s="39"/>
      <c r="N56" s="39"/>
    </row>
    <row r="57" spans="1:35" s="10" customFormat="1" ht="15" x14ac:dyDescent="0.2">
      <c r="A57" s="265" t="s">
        <v>138</v>
      </c>
      <c r="B57" s="265"/>
      <c r="C57" s="265"/>
      <c r="D57" s="265"/>
      <c r="E57" s="265"/>
      <c r="F57" s="266"/>
      <c r="G57" s="265"/>
      <c r="H57" s="193"/>
      <c r="I57" s="193"/>
      <c r="J57" s="193"/>
      <c r="K57" s="193"/>
      <c r="L57" s="193"/>
      <c r="M57" s="193"/>
      <c r="N57" s="194"/>
      <c r="O57" s="9"/>
      <c r="P57" s="9"/>
      <c r="Q57" s="9"/>
      <c r="R57" s="9"/>
      <c r="S57" s="9"/>
      <c r="T57" s="9"/>
      <c r="U57" s="9"/>
      <c r="V57" s="9"/>
      <c r="W57" s="9"/>
      <c r="X57" s="9"/>
      <c r="Y57" s="9"/>
      <c r="Z57" s="9"/>
      <c r="AA57" s="9"/>
      <c r="AB57" s="9"/>
      <c r="AC57" s="9"/>
      <c r="AD57" s="9"/>
      <c r="AE57" s="9"/>
      <c r="AF57" s="9"/>
      <c r="AG57" s="9"/>
      <c r="AH57" s="9"/>
      <c r="AI57" s="9"/>
    </row>
    <row r="58" spans="1:35" s="10" customFormat="1" ht="15" customHeight="1" x14ac:dyDescent="0.2">
      <c r="A58" s="267" t="s">
        <v>291</v>
      </c>
      <c r="B58" s="267"/>
      <c r="C58" s="267"/>
      <c r="D58" s="267"/>
      <c r="E58" s="267"/>
      <c r="F58" s="208"/>
      <c r="G58" s="267"/>
      <c r="H58" s="189"/>
      <c r="I58" s="189"/>
      <c r="J58" s="189"/>
      <c r="K58" s="189"/>
      <c r="L58" s="189"/>
      <c r="M58" s="189"/>
      <c r="N58" s="189"/>
      <c r="O58" s="9"/>
      <c r="P58" s="9"/>
      <c r="Q58" s="9"/>
      <c r="R58" s="9"/>
      <c r="S58" s="9"/>
      <c r="T58" s="9"/>
      <c r="U58" s="9"/>
      <c r="V58" s="9"/>
      <c r="W58" s="9"/>
      <c r="X58" s="9"/>
      <c r="Y58" s="9"/>
      <c r="Z58" s="9"/>
      <c r="AA58" s="9"/>
      <c r="AB58" s="9"/>
      <c r="AC58" s="9"/>
      <c r="AD58" s="9"/>
      <c r="AE58" s="9"/>
      <c r="AF58" s="9"/>
      <c r="AG58" s="9"/>
      <c r="AH58" s="9"/>
      <c r="AI58" s="9"/>
    </row>
    <row r="59" spans="1:35" s="10" customFormat="1" ht="14.25" x14ac:dyDescent="0.2">
      <c r="A59" s="9"/>
      <c r="B59" s="9"/>
      <c r="C59" s="130"/>
      <c r="D59" s="130"/>
      <c r="E59" s="54"/>
      <c r="F59" s="54"/>
      <c r="G59" s="131"/>
      <c r="H59" s="130"/>
      <c r="I59" s="130"/>
      <c r="J59" s="9"/>
      <c r="K59" s="9"/>
      <c r="L59" s="9"/>
      <c r="M59" s="9"/>
      <c r="N59" s="9"/>
      <c r="O59" s="9"/>
      <c r="P59" s="9"/>
      <c r="Q59" s="9"/>
      <c r="R59" s="9"/>
      <c r="S59" s="9"/>
      <c r="T59" s="9"/>
      <c r="U59" s="9"/>
      <c r="V59" s="9"/>
      <c r="W59" s="9"/>
      <c r="X59" s="9"/>
      <c r="Y59" s="9"/>
      <c r="Z59" s="9"/>
      <c r="AA59" s="9"/>
      <c r="AB59" s="9"/>
      <c r="AC59" s="9"/>
      <c r="AD59" s="9"/>
      <c r="AE59" s="9"/>
      <c r="AF59" s="9"/>
      <c r="AG59" s="9"/>
      <c r="AH59" s="9"/>
      <c r="AI59" s="9"/>
    </row>
    <row r="60" spans="1:35" s="10" customFormat="1" ht="72" x14ac:dyDescent="0.2">
      <c r="A60" s="19" t="s">
        <v>82</v>
      </c>
      <c r="B60" s="19" t="s">
        <v>83</v>
      </c>
      <c r="C60" s="72" t="s">
        <v>285</v>
      </c>
      <c r="D60" s="28" t="s">
        <v>84</v>
      </c>
      <c r="E60" s="28" t="s">
        <v>85</v>
      </c>
      <c r="F60" s="28" t="s">
        <v>86</v>
      </c>
      <c r="G60" s="19" t="s">
        <v>87</v>
      </c>
      <c r="H60" s="28" t="s">
        <v>88</v>
      </c>
      <c r="I60" s="28" t="s">
        <v>89</v>
      </c>
      <c r="J60" s="196" t="s">
        <v>139</v>
      </c>
      <c r="K60" s="28" t="s">
        <v>91</v>
      </c>
      <c r="L60" s="28" t="s">
        <v>92</v>
      </c>
      <c r="M60" s="19" t="s">
        <v>10</v>
      </c>
      <c r="N60" s="28" t="s">
        <v>60</v>
      </c>
      <c r="O60" s="9"/>
      <c r="P60" s="9"/>
      <c r="Q60" s="9"/>
      <c r="R60" s="9"/>
      <c r="S60" s="9"/>
      <c r="T60" s="9"/>
      <c r="U60" s="9"/>
      <c r="V60" s="9"/>
      <c r="W60" s="9"/>
      <c r="X60" s="9"/>
      <c r="Y60" s="9"/>
      <c r="Z60" s="9"/>
      <c r="AA60" s="9"/>
      <c r="AB60" s="9"/>
      <c r="AC60" s="9"/>
      <c r="AD60" s="9"/>
      <c r="AE60" s="9"/>
      <c r="AF60" s="9"/>
      <c r="AG60" s="9"/>
      <c r="AH60" s="9"/>
      <c r="AI60" s="9"/>
    </row>
    <row r="61" spans="1:35" s="10" customFormat="1" ht="15" customHeight="1" x14ac:dyDescent="0.2">
      <c r="A61" s="134">
        <v>45899</v>
      </c>
      <c r="B61" s="141" t="s">
        <v>140</v>
      </c>
      <c r="C61" s="133" t="s">
        <v>112</v>
      </c>
      <c r="D61" s="96" t="s">
        <v>141</v>
      </c>
      <c r="E61" s="121" t="s">
        <v>5</v>
      </c>
      <c r="F61" s="168"/>
      <c r="G61" s="165" t="s">
        <v>100</v>
      </c>
      <c r="H61" s="165" t="s">
        <v>142</v>
      </c>
      <c r="I61" s="169">
        <v>3000</v>
      </c>
      <c r="J61" s="80">
        <v>1</v>
      </c>
      <c r="K61" s="169">
        <f>I61*J61</f>
        <v>3000</v>
      </c>
      <c r="L61" s="121"/>
      <c r="M61" s="202"/>
      <c r="N61" s="165"/>
      <c r="O61" s="9"/>
      <c r="P61" s="9"/>
      <c r="Q61" s="9"/>
      <c r="R61" s="9"/>
      <c r="S61" s="9"/>
      <c r="T61" s="9"/>
      <c r="U61" s="9"/>
      <c r="V61" s="9"/>
      <c r="W61" s="9"/>
      <c r="X61" s="9"/>
      <c r="Y61" s="9"/>
      <c r="Z61" s="9"/>
      <c r="AA61" s="9"/>
      <c r="AB61" s="9"/>
      <c r="AC61" s="9"/>
      <c r="AD61" s="9"/>
      <c r="AE61" s="9"/>
      <c r="AF61" s="9"/>
      <c r="AG61" s="9"/>
      <c r="AH61" s="9"/>
      <c r="AI61" s="9"/>
    </row>
    <row r="62" spans="1:35" s="10" customFormat="1" ht="15" customHeight="1" x14ac:dyDescent="0.2">
      <c r="A62" s="14" t="s">
        <v>71</v>
      </c>
      <c r="B62" s="14"/>
      <c r="C62" s="14"/>
      <c r="D62" s="14"/>
      <c r="E62" s="14"/>
      <c r="F62" s="49"/>
      <c r="G62" s="93"/>
      <c r="H62" s="14"/>
      <c r="I62" s="200">
        <f>SUM(I61)</f>
        <v>3000</v>
      </c>
      <c r="J62" s="99"/>
      <c r="K62" s="106">
        <f>SUM(K61)</f>
        <v>3000</v>
      </c>
      <c r="L62" s="195"/>
      <c r="M62" s="14"/>
      <c r="N62" s="101"/>
      <c r="O62" s="9"/>
      <c r="P62" s="9"/>
      <c r="Q62" s="9"/>
      <c r="R62" s="9"/>
      <c r="S62" s="9"/>
      <c r="T62" s="9"/>
      <c r="U62" s="9"/>
      <c r="V62" s="9"/>
      <c r="W62" s="9"/>
      <c r="X62" s="9"/>
      <c r="Y62" s="9"/>
      <c r="Z62" s="9"/>
      <c r="AA62" s="9"/>
      <c r="AB62" s="9"/>
      <c r="AC62" s="9"/>
      <c r="AD62" s="9"/>
      <c r="AE62" s="9"/>
      <c r="AF62" s="9"/>
      <c r="AG62" s="9"/>
      <c r="AH62" s="9"/>
      <c r="AI62" s="9"/>
    </row>
    <row r="63" spans="1:35" s="199" customFormat="1" ht="14.25" x14ac:dyDescent="0.2">
      <c r="A63" s="197"/>
      <c r="B63" s="197"/>
      <c r="C63" s="197"/>
      <c r="D63" s="197"/>
      <c r="E63" s="197"/>
      <c r="F63" s="197"/>
      <c r="G63" s="197"/>
      <c r="H63" s="197"/>
      <c r="I63" s="197"/>
      <c r="J63" s="268"/>
      <c r="K63" s="269"/>
      <c r="L63" s="269"/>
      <c r="M63" s="201"/>
      <c r="N63" s="198"/>
      <c r="O63" s="198"/>
      <c r="P63" s="198"/>
      <c r="Q63" s="198"/>
      <c r="R63" s="198"/>
      <c r="S63" s="198"/>
      <c r="T63" s="198"/>
      <c r="U63" s="198"/>
      <c r="V63" s="198"/>
      <c r="W63" s="198"/>
      <c r="X63" s="198"/>
      <c r="Y63" s="198"/>
      <c r="Z63" s="198"/>
      <c r="AA63" s="198"/>
      <c r="AB63" s="198"/>
      <c r="AC63" s="198"/>
      <c r="AD63" s="198"/>
      <c r="AE63" s="198"/>
      <c r="AF63" s="198"/>
      <c r="AG63" s="198"/>
      <c r="AH63" s="198"/>
      <c r="AI63" s="198"/>
    </row>
    <row r="64" spans="1:35" ht="15.75" customHeight="1" x14ac:dyDescent="0.2">
      <c r="A64" s="205" t="s">
        <v>143</v>
      </c>
      <c r="B64" s="205"/>
      <c r="C64" s="205"/>
      <c r="D64" s="205"/>
      <c r="E64" s="205"/>
      <c r="F64" s="205"/>
      <c r="G64" s="205"/>
      <c r="H64" s="205"/>
      <c r="I64" s="205"/>
      <c r="J64" s="205"/>
      <c r="K64" s="205"/>
      <c r="L64" s="205"/>
      <c r="M64" s="205"/>
      <c r="N64" s="205"/>
      <c r="O64" s="162"/>
      <c r="P64" s="162"/>
      <c r="Q64" s="162"/>
      <c r="R64" s="162"/>
      <c r="S64" s="162"/>
      <c r="T64" s="162"/>
      <c r="U64" s="162"/>
      <c r="V64" s="162"/>
      <c r="W64" s="162"/>
      <c r="X64" s="162"/>
      <c r="Y64" s="162"/>
      <c r="Z64" s="162"/>
      <c r="AA64" s="162"/>
      <c r="AB64" s="162"/>
      <c r="AC64" s="162"/>
      <c r="AD64" s="162"/>
      <c r="AE64" s="162"/>
      <c r="AF64" s="162"/>
      <c r="AG64" s="162"/>
      <c r="AH64" s="162"/>
      <c r="AI64" s="162"/>
    </row>
    <row r="65" spans="1:35" ht="14.25" x14ac:dyDescent="0.2">
      <c r="A65" s="208" t="s">
        <v>144</v>
      </c>
      <c r="B65" s="207"/>
      <c r="C65" s="207"/>
      <c r="D65" s="207"/>
      <c r="E65" s="207"/>
      <c r="F65" s="208"/>
      <c r="G65" s="263"/>
      <c r="H65" s="263"/>
      <c r="I65" s="263"/>
      <c r="J65" s="263"/>
      <c r="K65" s="263"/>
      <c r="L65" s="263"/>
      <c r="M65" s="263"/>
      <c r="N65" s="263"/>
      <c r="O65" s="162"/>
      <c r="P65" s="162"/>
      <c r="Q65" s="162"/>
      <c r="R65" s="162"/>
      <c r="S65" s="162"/>
      <c r="T65" s="162"/>
      <c r="U65" s="162"/>
      <c r="V65" s="162"/>
      <c r="W65" s="162"/>
      <c r="X65" s="162"/>
      <c r="Y65" s="162"/>
      <c r="Z65" s="162"/>
      <c r="AA65" s="162"/>
      <c r="AB65" s="162"/>
      <c r="AC65" s="162"/>
      <c r="AD65" s="162"/>
      <c r="AE65" s="162"/>
      <c r="AF65" s="162"/>
      <c r="AG65" s="162"/>
      <c r="AH65" s="162"/>
      <c r="AI65" s="162"/>
    </row>
    <row r="66" spans="1:35" ht="12.75" customHeight="1" x14ac:dyDescent="0.2">
      <c r="A66" s="45"/>
      <c r="B66" s="47"/>
      <c r="C66" s="47"/>
      <c r="D66" s="47"/>
      <c r="E66" s="47"/>
      <c r="F66" s="47"/>
      <c r="G66" s="132"/>
      <c r="H66" s="132"/>
      <c r="I66" s="132"/>
      <c r="J66" s="142"/>
      <c r="K66" s="132"/>
      <c r="L66" s="132"/>
      <c r="M66" s="132"/>
      <c r="N66" s="162"/>
      <c r="O66" s="162"/>
      <c r="P66" s="162"/>
      <c r="Q66" s="162"/>
      <c r="R66" s="162"/>
      <c r="S66" s="162"/>
      <c r="T66" s="162"/>
      <c r="U66" s="162"/>
      <c r="V66" s="162"/>
      <c r="W66" s="162"/>
      <c r="X66" s="162"/>
      <c r="Y66" s="162"/>
      <c r="Z66" s="162"/>
      <c r="AA66" s="162"/>
      <c r="AB66" s="162"/>
      <c r="AC66" s="162"/>
      <c r="AD66" s="162"/>
      <c r="AE66" s="162"/>
      <c r="AF66" s="162"/>
      <c r="AG66" s="162"/>
      <c r="AH66" s="162"/>
      <c r="AI66" s="162"/>
    </row>
    <row r="67" spans="1:35" ht="68.25" customHeight="1" x14ac:dyDescent="0.2">
      <c r="A67" s="19" t="s">
        <v>82</v>
      </c>
      <c r="B67" s="19" t="s">
        <v>83</v>
      </c>
      <c r="C67" s="72" t="s">
        <v>293</v>
      </c>
      <c r="D67" s="204" t="s">
        <v>294</v>
      </c>
      <c r="E67" s="28" t="s">
        <v>85</v>
      </c>
      <c r="F67" s="28" t="s">
        <v>86</v>
      </c>
      <c r="G67" s="19" t="s">
        <v>87</v>
      </c>
      <c r="H67" s="28" t="s">
        <v>88</v>
      </c>
      <c r="I67" s="28" t="s">
        <v>89</v>
      </c>
      <c r="J67" s="46" t="s">
        <v>90</v>
      </c>
      <c r="K67" s="28" t="s">
        <v>91</v>
      </c>
      <c r="L67" s="28" t="s">
        <v>92</v>
      </c>
      <c r="M67" s="19" t="s">
        <v>10</v>
      </c>
      <c r="N67" s="28" t="s">
        <v>60</v>
      </c>
      <c r="O67" s="162"/>
      <c r="P67" s="162"/>
      <c r="Q67" s="162"/>
      <c r="R67" s="162"/>
      <c r="S67" s="162"/>
      <c r="T67" s="162"/>
      <c r="U67" s="162"/>
      <c r="V67" s="162"/>
      <c r="W67" s="162"/>
      <c r="X67" s="162"/>
      <c r="Y67" s="162"/>
      <c r="Z67" s="162"/>
      <c r="AA67" s="162"/>
      <c r="AB67" s="162"/>
      <c r="AC67" s="162"/>
      <c r="AD67" s="162"/>
      <c r="AE67" s="162"/>
      <c r="AF67" s="162"/>
      <c r="AG67" s="162"/>
      <c r="AH67" s="162"/>
      <c r="AI67" s="162"/>
    </row>
    <row r="68" spans="1:35" ht="14.25" x14ac:dyDescent="0.2">
      <c r="A68" s="134">
        <v>45899</v>
      </c>
      <c r="B68" s="141" t="s">
        <v>145</v>
      </c>
      <c r="C68" s="133" t="s">
        <v>112</v>
      </c>
      <c r="D68" s="96" t="s">
        <v>146</v>
      </c>
      <c r="E68" s="121" t="s">
        <v>5</v>
      </c>
      <c r="F68" s="168" t="s">
        <v>147</v>
      </c>
      <c r="G68" s="165" t="s">
        <v>107</v>
      </c>
      <c r="H68" s="165" t="s">
        <v>148</v>
      </c>
      <c r="I68" s="169">
        <v>4000</v>
      </c>
      <c r="J68" s="80">
        <f>IF(E68="Eligible",1,0)</f>
        <v>1</v>
      </c>
      <c r="K68" s="169">
        <f>I68*J68</f>
        <v>4000</v>
      </c>
      <c r="L68" s="121"/>
      <c r="M68" s="121"/>
      <c r="N68" s="165"/>
      <c r="O68" s="162"/>
      <c r="P68" s="162"/>
      <c r="Q68" s="162"/>
      <c r="R68" s="162"/>
      <c r="S68" s="162"/>
      <c r="T68" s="162"/>
      <c r="U68" s="162"/>
      <c r="V68" s="162"/>
      <c r="W68" s="162"/>
      <c r="X68" s="162"/>
      <c r="Y68" s="162"/>
      <c r="Z68" s="162"/>
      <c r="AA68" s="162"/>
      <c r="AB68" s="162"/>
      <c r="AC68" s="162"/>
      <c r="AD68" s="162"/>
      <c r="AE68" s="162"/>
      <c r="AF68" s="162"/>
      <c r="AG68" s="162"/>
      <c r="AH68" s="162"/>
      <c r="AI68" s="162"/>
    </row>
    <row r="69" spans="1:35" ht="14.25" x14ac:dyDescent="0.2">
      <c r="A69" s="134">
        <v>45899</v>
      </c>
      <c r="B69" s="141" t="s">
        <v>145</v>
      </c>
      <c r="C69" s="133" t="s">
        <v>112</v>
      </c>
      <c r="D69" s="96" t="s">
        <v>149</v>
      </c>
      <c r="E69" s="121" t="s">
        <v>5</v>
      </c>
      <c r="F69" s="168" t="s">
        <v>150</v>
      </c>
      <c r="G69" s="165" t="s">
        <v>118</v>
      </c>
      <c r="H69" s="165" t="s">
        <v>148</v>
      </c>
      <c r="I69" s="169">
        <v>300</v>
      </c>
      <c r="J69" s="80">
        <f>IF(E69="Eligible",1,0)</f>
        <v>1</v>
      </c>
      <c r="K69" s="169">
        <f>I69*J69</f>
        <v>300</v>
      </c>
      <c r="L69" s="121"/>
      <c r="M69" s="121"/>
      <c r="N69" s="165"/>
      <c r="O69" s="162"/>
      <c r="P69" s="162"/>
      <c r="Q69" s="162"/>
      <c r="R69" s="162"/>
      <c r="S69" s="162"/>
      <c r="T69" s="162"/>
      <c r="U69" s="162"/>
      <c r="V69" s="162"/>
      <c r="W69" s="162"/>
      <c r="X69" s="162"/>
      <c r="Y69" s="162"/>
      <c r="Z69" s="162"/>
      <c r="AA69" s="162"/>
      <c r="AB69" s="162"/>
      <c r="AC69" s="162"/>
      <c r="AD69" s="162"/>
      <c r="AE69" s="162"/>
      <c r="AF69" s="162"/>
      <c r="AG69" s="162"/>
      <c r="AH69" s="162"/>
      <c r="AI69" s="162"/>
    </row>
    <row r="70" spans="1:35" ht="15" x14ac:dyDescent="0.25">
      <c r="A70" s="19" t="s">
        <v>71</v>
      </c>
      <c r="B70" s="19"/>
      <c r="C70" s="19"/>
      <c r="D70" s="19"/>
      <c r="E70" s="22"/>
      <c r="F70" s="19"/>
      <c r="G70" s="19"/>
      <c r="H70" s="19"/>
      <c r="I70" s="92">
        <f>SUM(I68:I69)</f>
        <v>4300</v>
      </c>
      <c r="J70" s="23"/>
      <c r="K70" s="92">
        <f>SUM(K68:K69)</f>
        <v>4300</v>
      </c>
      <c r="L70" s="21"/>
      <c r="M70" s="21"/>
      <c r="N70" s="21"/>
      <c r="O70" s="162"/>
      <c r="P70" s="162"/>
      <c r="Q70" s="162"/>
      <c r="R70" s="162"/>
      <c r="S70" s="162"/>
      <c r="T70" s="162"/>
      <c r="U70" s="162"/>
      <c r="V70" s="162"/>
      <c r="W70" s="162"/>
      <c r="X70" s="162"/>
      <c r="Y70" s="162"/>
      <c r="Z70" s="162"/>
      <c r="AA70" s="162"/>
      <c r="AB70" s="162"/>
      <c r="AC70" s="162"/>
      <c r="AD70" s="162"/>
      <c r="AE70" s="162"/>
      <c r="AF70" s="162"/>
      <c r="AG70" s="162"/>
      <c r="AH70" s="162"/>
      <c r="AI70" s="162"/>
    </row>
    <row r="71" spans="1:35" ht="15.75" customHeight="1" x14ac:dyDescent="0.2">
      <c r="A71" s="162"/>
      <c r="B71" s="162"/>
      <c r="C71" s="162"/>
      <c r="D71" s="162"/>
      <c r="E71" s="162"/>
      <c r="G71" s="162"/>
      <c r="H71" s="162"/>
      <c r="I71" s="162"/>
      <c r="J71" s="162"/>
      <c r="K71" s="162"/>
      <c r="L71" s="162"/>
      <c r="M71" s="162"/>
      <c r="N71" s="162"/>
      <c r="O71" s="162"/>
      <c r="P71" s="162"/>
      <c r="Q71" s="162"/>
      <c r="R71" s="162"/>
      <c r="S71" s="162"/>
      <c r="T71" s="162"/>
      <c r="U71" s="162"/>
      <c r="V71" s="162"/>
      <c r="W71" s="162"/>
      <c r="X71" s="162"/>
      <c r="Y71" s="162"/>
      <c r="Z71" s="162"/>
      <c r="AA71" s="162"/>
      <c r="AB71" s="162"/>
      <c r="AC71" s="162"/>
      <c r="AD71" s="162"/>
      <c r="AE71" s="162"/>
      <c r="AF71" s="162"/>
      <c r="AG71" s="162"/>
      <c r="AH71" s="162"/>
      <c r="AI71" s="162"/>
    </row>
    <row r="72" spans="1:35" ht="15.75" customHeight="1" x14ac:dyDescent="0.2">
      <c r="A72" s="162"/>
      <c r="B72" s="162"/>
      <c r="C72" s="162"/>
      <c r="D72" s="162"/>
      <c r="E72" s="162"/>
      <c r="G72" s="162"/>
      <c r="H72" s="162"/>
      <c r="I72" s="162"/>
      <c r="J72" s="162"/>
      <c r="K72" s="162"/>
      <c r="L72" s="162"/>
      <c r="M72" s="162"/>
      <c r="N72" s="162"/>
      <c r="O72" s="162"/>
      <c r="P72" s="162"/>
      <c r="Q72" s="162"/>
      <c r="R72" s="162"/>
      <c r="S72" s="162"/>
      <c r="T72" s="162"/>
      <c r="U72" s="162"/>
      <c r="V72" s="162"/>
      <c r="W72" s="162"/>
      <c r="X72" s="162"/>
      <c r="Y72" s="162"/>
      <c r="Z72" s="162"/>
      <c r="AA72" s="162"/>
      <c r="AB72" s="162"/>
      <c r="AC72" s="162"/>
      <c r="AD72" s="162"/>
      <c r="AE72" s="162"/>
      <c r="AF72" s="162"/>
      <c r="AG72" s="162"/>
      <c r="AH72" s="162"/>
      <c r="AI72" s="162"/>
    </row>
    <row r="73" spans="1:35" ht="15.75" customHeight="1" x14ac:dyDescent="0.2">
      <c r="A73" s="162"/>
      <c r="B73" s="162"/>
      <c r="C73" s="162"/>
      <c r="D73" s="162"/>
      <c r="E73" s="162"/>
      <c r="G73" s="162"/>
      <c r="H73" s="162"/>
      <c r="I73" s="162"/>
      <c r="J73" s="162"/>
      <c r="K73" s="162"/>
      <c r="L73" s="162"/>
      <c r="M73" s="162"/>
      <c r="N73" s="162"/>
      <c r="O73" s="162"/>
      <c r="P73" s="162"/>
      <c r="Q73" s="162"/>
      <c r="R73" s="162"/>
      <c r="S73" s="162"/>
      <c r="T73" s="162"/>
      <c r="U73" s="162"/>
      <c r="V73" s="162"/>
      <c r="W73" s="162"/>
      <c r="X73" s="162"/>
      <c r="Y73" s="162"/>
      <c r="Z73" s="162"/>
      <c r="AA73" s="162"/>
      <c r="AB73" s="162"/>
      <c r="AC73" s="162"/>
      <c r="AD73" s="162"/>
      <c r="AE73" s="162"/>
      <c r="AF73" s="162"/>
      <c r="AG73" s="162"/>
      <c r="AH73" s="162"/>
      <c r="AI73" s="162"/>
    </row>
    <row r="74" spans="1:35" ht="15.75" customHeight="1" x14ac:dyDescent="0.2">
      <c r="A74" s="162"/>
      <c r="B74" s="162"/>
      <c r="C74" s="162"/>
      <c r="D74" s="162"/>
      <c r="E74" s="162"/>
      <c r="G74" s="162"/>
      <c r="H74" s="162"/>
      <c r="I74" s="162"/>
      <c r="J74" s="162"/>
      <c r="K74" s="162"/>
      <c r="L74" s="162"/>
      <c r="M74" s="162"/>
      <c r="N74" s="162"/>
      <c r="O74" s="162"/>
      <c r="P74" s="162"/>
      <c r="Q74" s="162"/>
      <c r="R74" s="162"/>
      <c r="S74" s="162"/>
      <c r="T74" s="162"/>
      <c r="U74" s="162"/>
      <c r="V74" s="162"/>
      <c r="W74" s="162"/>
      <c r="X74" s="162"/>
      <c r="Y74" s="162"/>
      <c r="Z74" s="162"/>
      <c r="AA74" s="162"/>
      <c r="AB74" s="162"/>
      <c r="AC74" s="162"/>
      <c r="AD74" s="162"/>
      <c r="AE74" s="162"/>
      <c r="AF74" s="162"/>
      <c r="AG74" s="162"/>
      <c r="AH74" s="162"/>
      <c r="AI74" s="162"/>
    </row>
    <row r="75" spans="1:35" ht="15.75" customHeight="1" x14ac:dyDescent="0.2">
      <c r="A75" s="162"/>
      <c r="B75" s="162"/>
      <c r="C75" s="162"/>
      <c r="D75" s="162"/>
      <c r="E75" s="162"/>
      <c r="G75" s="162"/>
      <c r="H75" s="162"/>
      <c r="I75" s="162"/>
      <c r="J75" s="162"/>
      <c r="K75" s="162"/>
      <c r="L75" s="162"/>
      <c r="M75" s="162"/>
      <c r="N75" s="162"/>
      <c r="O75" s="162"/>
      <c r="P75" s="162"/>
      <c r="Q75" s="162"/>
      <c r="R75" s="162"/>
      <c r="S75" s="162"/>
      <c r="T75" s="162"/>
      <c r="U75" s="162"/>
      <c r="V75" s="162"/>
      <c r="W75" s="162"/>
      <c r="X75" s="162"/>
      <c r="Y75" s="162"/>
      <c r="Z75" s="162"/>
      <c r="AA75" s="162"/>
      <c r="AB75" s="162"/>
      <c r="AC75" s="162"/>
      <c r="AD75" s="162"/>
      <c r="AE75" s="162"/>
      <c r="AF75" s="162"/>
      <c r="AG75" s="162"/>
      <c r="AH75" s="162"/>
      <c r="AI75" s="162"/>
    </row>
    <row r="76" spans="1:35" ht="15.75" customHeight="1" x14ac:dyDescent="0.2">
      <c r="A76" s="162"/>
      <c r="B76" s="162"/>
      <c r="C76" s="162"/>
      <c r="D76" s="162"/>
      <c r="E76" s="162"/>
      <c r="G76" s="162"/>
      <c r="H76" s="162"/>
      <c r="I76" s="162"/>
      <c r="J76" s="162"/>
      <c r="K76" s="162"/>
      <c r="L76" s="162"/>
      <c r="M76" s="162"/>
      <c r="N76" s="162"/>
      <c r="O76" s="162"/>
      <c r="P76" s="162"/>
      <c r="Q76" s="162"/>
      <c r="R76" s="162"/>
      <c r="S76" s="162"/>
      <c r="T76" s="162"/>
      <c r="U76" s="162"/>
      <c r="V76" s="162"/>
      <c r="W76" s="162"/>
      <c r="X76" s="162"/>
      <c r="Y76" s="162"/>
      <c r="Z76" s="162"/>
      <c r="AA76" s="162"/>
      <c r="AB76" s="162"/>
      <c r="AC76" s="162"/>
      <c r="AD76" s="162"/>
      <c r="AE76" s="162"/>
      <c r="AF76" s="162"/>
      <c r="AG76" s="162"/>
      <c r="AH76" s="162"/>
      <c r="AI76" s="162"/>
    </row>
  </sheetData>
  <mergeCells count="23">
    <mergeCell ref="A64:N64"/>
    <mergeCell ref="G65:N65"/>
    <mergeCell ref="G46:N46"/>
    <mergeCell ref="G26:N26"/>
    <mergeCell ref="G34:N36"/>
    <mergeCell ref="A33:N33"/>
    <mergeCell ref="A57:G57"/>
    <mergeCell ref="A58:G58"/>
    <mergeCell ref="J63:L63"/>
    <mergeCell ref="A65:F65"/>
    <mergeCell ref="A46:F46"/>
    <mergeCell ref="A26:F26"/>
    <mergeCell ref="A25:N25"/>
    <mergeCell ref="A45:N45"/>
    <mergeCell ref="A34:F36"/>
    <mergeCell ref="A1:N1"/>
    <mergeCell ref="G15:N18"/>
    <mergeCell ref="G2:N4"/>
    <mergeCell ref="A11:C11"/>
    <mergeCell ref="A12:C12"/>
    <mergeCell ref="A14:N14"/>
    <mergeCell ref="A2:F9"/>
    <mergeCell ref="A15:F18"/>
  </mergeCells>
  <dataValidations count="1">
    <dataValidation type="list" allowBlank="1" showInputMessage="1" showErrorMessage="1" sqref="E21:E22 E61 E68:E69 E49:E54 E39:E42 E29:E30" xr:uid="{7346CAC2-CD68-44F5-A30B-D4E23A4071AF}">
      <formula1>$AF$3:$AF$4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9B3DE-11F5-4EDC-838B-CB4AB4C5FC3A}">
  <dimension ref="A1:R6"/>
  <sheetViews>
    <sheetView workbookViewId="0">
      <selection activeCell="C19" sqref="C19"/>
    </sheetView>
  </sheetViews>
  <sheetFormatPr defaultColWidth="0" defaultRowHeight="14.25" x14ac:dyDescent="0.2"/>
  <cols>
    <col min="1" max="1" width="15.28515625" style="35" customWidth="1"/>
    <col min="2" max="2" width="32.140625" style="35" customWidth="1"/>
    <col min="3" max="3" width="20.7109375" style="35" customWidth="1"/>
    <col min="4" max="4" width="17.140625" style="35" customWidth="1"/>
    <col min="5" max="16" width="0" style="35" hidden="1" customWidth="1"/>
    <col min="17" max="17" width="10.28515625" style="35" hidden="1" customWidth="1"/>
    <col min="18" max="18" width="7.140625" style="35" hidden="1" customWidth="1"/>
    <col min="19" max="16384" width="0" style="35" hidden="1"/>
  </cols>
  <sheetData>
    <row r="1" spans="1:18" s="10" customFormat="1" ht="15" x14ac:dyDescent="0.2">
      <c r="A1" s="257" t="s">
        <v>151</v>
      </c>
      <c r="B1" s="257"/>
      <c r="C1" s="257"/>
      <c r="D1" s="257"/>
      <c r="E1" s="34"/>
      <c r="F1" s="34"/>
      <c r="G1" s="34"/>
      <c r="H1" s="34"/>
      <c r="I1" s="34"/>
      <c r="J1" s="34"/>
      <c r="K1" s="34"/>
      <c r="L1" s="34"/>
      <c r="M1" s="34"/>
      <c r="N1" s="34"/>
      <c r="O1" s="9"/>
      <c r="P1" s="162"/>
      <c r="Q1" s="162"/>
      <c r="R1" s="162"/>
    </row>
    <row r="2" spans="1:18" s="10" customFormat="1" ht="15" customHeight="1" x14ac:dyDescent="0.2">
      <c r="A2" s="259" t="s">
        <v>295</v>
      </c>
      <c r="B2" s="259"/>
      <c r="C2" s="259"/>
      <c r="D2" s="259"/>
      <c r="E2" s="30"/>
      <c r="F2" s="30"/>
      <c r="G2" s="30"/>
      <c r="H2" s="30"/>
      <c r="I2" s="30"/>
      <c r="J2" s="30"/>
      <c r="K2" s="30"/>
      <c r="L2" s="30"/>
      <c r="M2" s="30"/>
      <c r="N2" s="30"/>
      <c r="O2" s="9"/>
      <c r="P2" s="162"/>
      <c r="Q2" s="162"/>
      <c r="R2" s="162"/>
    </row>
    <row r="3" spans="1:18" ht="12.75" customHeight="1" x14ac:dyDescent="0.2">
      <c r="A3" s="208"/>
      <c r="B3" s="208"/>
      <c r="C3" s="208"/>
      <c r="D3" s="208"/>
      <c r="E3" s="30"/>
      <c r="F3" s="30"/>
      <c r="G3" s="30"/>
      <c r="H3" s="30"/>
      <c r="I3" s="30"/>
      <c r="J3" s="30"/>
      <c r="K3" s="30"/>
      <c r="L3" s="30"/>
      <c r="M3" s="30"/>
      <c r="N3" s="30"/>
      <c r="O3" s="162"/>
      <c r="P3" s="162"/>
      <c r="Q3" s="162"/>
      <c r="R3" s="162"/>
    </row>
    <row r="4" spans="1:18" ht="12.75" customHeight="1" x14ac:dyDescent="0.2">
      <c r="A4" s="208"/>
      <c r="B4" s="208"/>
      <c r="C4" s="208"/>
      <c r="D4" s="208"/>
      <c r="E4" s="30"/>
      <c r="F4" s="30"/>
      <c r="G4" s="30"/>
      <c r="H4" s="30"/>
      <c r="I4" s="30"/>
      <c r="J4" s="30"/>
      <c r="K4" s="30"/>
      <c r="L4" s="30"/>
      <c r="M4" s="30"/>
      <c r="N4" s="30"/>
      <c r="O4" s="162"/>
      <c r="P4" s="162"/>
      <c r="Q4" s="162"/>
      <c r="R4" s="162"/>
    </row>
    <row r="5" spans="1:18" x14ac:dyDescent="0.2">
      <c r="A5" s="208"/>
      <c r="B5" s="208"/>
      <c r="C5" s="208"/>
      <c r="D5" s="208"/>
      <c r="E5" s="162"/>
      <c r="F5" s="162"/>
      <c r="G5" s="162"/>
      <c r="H5" s="162"/>
      <c r="I5" s="162"/>
      <c r="J5" s="162"/>
      <c r="K5" s="162"/>
      <c r="L5" s="162"/>
      <c r="M5" s="162"/>
      <c r="N5" s="162"/>
      <c r="O5" s="162"/>
      <c r="P5" s="162"/>
      <c r="Q5" s="162"/>
      <c r="R5" s="162"/>
    </row>
    <row r="6" spans="1:18" x14ac:dyDescent="0.2">
      <c r="A6" s="162"/>
      <c r="B6" s="162"/>
      <c r="C6" s="162"/>
      <c r="D6" s="162"/>
      <c r="E6" s="162"/>
      <c r="F6" s="162"/>
      <c r="G6" s="162"/>
      <c r="H6" s="162"/>
      <c r="I6" s="162"/>
      <c r="J6" s="162"/>
      <c r="K6" s="162"/>
      <c r="L6" s="162"/>
      <c r="M6" s="162"/>
      <c r="N6" s="162"/>
      <c r="O6" s="162"/>
      <c r="P6" s="162"/>
      <c r="Q6" s="162"/>
      <c r="R6" s="162"/>
    </row>
  </sheetData>
  <mergeCells count="2">
    <mergeCell ref="A1:D1"/>
    <mergeCell ref="A2:D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2E0BE-1AB1-40A9-848D-116F5CD5C79A}">
  <sheetPr>
    <outlinePr summaryBelow="0" summaryRight="0"/>
  </sheetPr>
  <dimension ref="A1:AU107"/>
  <sheetViews>
    <sheetView topLeftCell="A76" workbookViewId="0">
      <selection activeCell="A57" sqref="A57:G58"/>
    </sheetView>
  </sheetViews>
  <sheetFormatPr defaultColWidth="0" defaultRowHeight="15.75" customHeight="1" x14ac:dyDescent="0.2"/>
  <cols>
    <col min="1" max="1" width="11.7109375" style="10" customWidth="1"/>
    <col min="2" max="2" width="25.7109375" style="10" customWidth="1"/>
    <col min="3" max="3" width="28.85546875" style="10" customWidth="1"/>
    <col min="4" max="4" width="23.5703125" style="10" customWidth="1"/>
    <col min="5" max="5" width="23.28515625" style="10" customWidth="1"/>
    <col min="6" max="6" width="25.7109375" style="10" customWidth="1"/>
    <col min="7" max="7" width="27" style="10" customWidth="1"/>
    <col min="8" max="8" width="29.85546875" style="10" customWidth="1"/>
    <col min="9" max="9" width="33.28515625" style="10" customWidth="1"/>
    <col min="10" max="10" width="21.7109375" style="10" customWidth="1"/>
    <col min="11" max="11" width="44.85546875" style="10" customWidth="1"/>
    <col min="12" max="12" width="19.28515625" style="10" customWidth="1"/>
    <col min="13" max="26" width="0" style="10" hidden="1" customWidth="1"/>
    <col min="27" max="27" width="36.5703125" style="10" hidden="1" customWidth="1"/>
    <col min="28" max="16384" width="0" style="10" hidden="1"/>
  </cols>
  <sheetData>
    <row r="1" spans="1:27" ht="15" x14ac:dyDescent="0.2">
      <c r="A1" s="293" t="s">
        <v>152</v>
      </c>
      <c r="B1" s="205"/>
      <c r="C1" s="205"/>
      <c r="D1" s="205"/>
      <c r="E1" s="205"/>
      <c r="F1" s="205"/>
      <c r="G1" s="205"/>
      <c r="H1" s="205"/>
      <c r="I1" s="205"/>
      <c r="J1" s="205"/>
      <c r="K1" s="205"/>
      <c r="L1" s="205"/>
      <c r="M1" s="9"/>
      <c r="N1" s="9"/>
      <c r="O1" s="9"/>
      <c r="P1" s="9"/>
      <c r="Q1" s="9"/>
      <c r="R1" s="9"/>
      <c r="S1" s="9"/>
      <c r="T1" s="9"/>
      <c r="U1" s="9"/>
      <c r="V1" s="9"/>
      <c r="W1" s="9"/>
      <c r="X1" s="9"/>
      <c r="Y1" s="9"/>
      <c r="Z1" s="9"/>
      <c r="AA1" s="9"/>
    </row>
    <row r="2" spans="1:27" ht="15.75" customHeight="1" x14ac:dyDescent="0.2">
      <c r="A2" s="208" t="s">
        <v>296</v>
      </c>
      <c r="B2" s="208"/>
      <c r="C2" s="208"/>
      <c r="D2" s="208"/>
      <c r="E2" s="208"/>
      <c r="F2" s="208"/>
      <c r="G2" s="208"/>
      <c r="H2" s="208"/>
      <c r="I2" s="208"/>
      <c r="J2" s="208"/>
      <c r="K2" s="208"/>
      <c r="L2" s="208"/>
      <c r="M2" s="9"/>
      <c r="N2" s="9"/>
      <c r="O2" s="9"/>
      <c r="P2" s="9"/>
      <c r="Q2" s="9"/>
      <c r="R2" s="9"/>
      <c r="S2" s="9"/>
      <c r="T2" s="9"/>
      <c r="U2" s="9"/>
      <c r="V2" s="9"/>
      <c r="W2" s="9"/>
      <c r="X2" s="9"/>
      <c r="Y2" s="9"/>
      <c r="Z2" s="9"/>
      <c r="AA2" s="154" t="s">
        <v>153</v>
      </c>
    </row>
    <row r="3" spans="1:27" ht="15.75" customHeight="1" x14ac:dyDescent="0.2">
      <c r="A3" s="208"/>
      <c r="B3" s="208"/>
      <c r="C3" s="208"/>
      <c r="D3" s="208"/>
      <c r="E3" s="208"/>
      <c r="F3" s="208"/>
      <c r="G3" s="208"/>
      <c r="H3" s="208"/>
      <c r="I3" s="208"/>
      <c r="J3" s="208"/>
      <c r="K3" s="208"/>
      <c r="L3" s="208"/>
      <c r="M3" s="9"/>
      <c r="N3" s="9"/>
      <c r="O3" s="9"/>
      <c r="P3" s="9"/>
      <c r="Q3" s="9"/>
      <c r="R3" s="9"/>
      <c r="S3" s="9"/>
      <c r="T3" s="9"/>
      <c r="U3" s="9"/>
      <c r="V3" s="9"/>
      <c r="W3" s="9"/>
      <c r="X3" s="9"/>
      <c r="Y3" s="9"/>
      <c r="Z3" s="9"/>
      <c r="AA3" s="9" t="s">
        <v>154</v>
      </c>
    </row>
    <row r="4" spans="1:27" ht="15.75" customHeight="1" x14ac:dyDescent="0.2">
      <c r="A4" s="208"/>
      <c r="B4" s="208"/>
      <c r="C4" s="208"/>
      <c r="D4" s="208"/>
      <c r="E4" s="208"/>
      <c r="F4" s="208"/>
      <c r="G4" s="208"/>
      <c r="H4" s="208"/>
      <c r="I4" s="208"/>
      <c r="J4" s="208"/>
      <c r="K4" s="208"/>
      <c r="L4" s="208"/>
      <c r="M4" s="9"/>
      <c r="N4" s="9"/>
      <c r="O4" s="9"/>
      <c r="P4" s="9"/>
      <c r="Q4" s="9"/>
      <c r="R4" s="9"/>
      <c r="S4" s="9"/>
      <c r="T4" s="9"/>
      <c r="U4" s="9"/>
      <c r="V4" s="9"/>
      <c r="W4" s="9"/>
      <c r="X4" s="9"/>
      <c r="Y4" s="9"/>
      <c r="Z4" s="9"/>
      <c r="AA4" s="9" t="s">
        <v>155</v>
      </c>
    </row>
    <row r="5" spans="1:27" ht="27" customHeight="1" x14ac:dyDescent="0.2">
      <c r="A5" s="208"/>
      <c r="B5" s="208"/>
      <c r="C5" s="208"/>
      <c r="D5" s="208"/>
      <c r="E5" s="208"/>
      <c r="F5" s="208"/>
      <c r="G5" s="208"/>
      <c r="H5" s="208"/>
      <c r="I5" s="208"/>
      <c r="J5" s="208"/>
      <c r="K5" s="208"/>
      <c r="L5" s="208"/>
      <c r="M5" s="9"/>
      <c r="N5" s="9"/>
      <c r="O5" s="9"/>
      <c r="P5" s="9"/>
      <c r="Q5" s="9"/>
      <c r="R5" s="9"/>
      <c r="S5" s="9"/>
      <c r="T5" s="9"/>
      <c r="U5" s="9"/>
      <c r="V5" s="9"/>
      <c r="W5" s="9"/>
      <c r="X5" s="9"/>
      <c r="Y5" s="9"/>
      <c r="Z5" s="9"/>
      <c r="AA5" s="9" t="s">
        <v>101</v>
      </c>
    </row>
    <row r="6" spans="1:27" ht="15.75" customHeight="1" x14ac:dyDescent="0.2">
      <c r="A6" s="30"/>
      <c r="B6" s="30"/>
      <c r="C6" s="30"/>
      <c r="D6" s="30"/>
      <c r="E6" s="30"/>
      <c r="F6" s="30"/>
      <c r="G6" s="30"/>
      <c r="H6" s="47"/>
      <c r="I6" s="30"/>
      <c r="J6" s="30"/>
      <c r="K6" s="30"/>
      <c r="L6" s="30"/>
      <c r="M6" s="9"/>
      <c r="N6" s="9"/>
      <c r="O6" s="9"/>
      <c r="P6" s="9"/>
      <c r="Q6" s="9"/>
      <c r="R6" s="9"/>
      <c r="S6" s="9"/>
      <c r="T6" s="9"/>
      <c r="U6" s="9"/>
      <c r="V6" s="9"/>
      <c r="W6" s="9"/>
      <c r="X6" s="9"/>
      <c r="Y6" s="9"/>
      <c r="Z6" s="9"/>
      <c r="AA6" s="9" t="s">
        <v>156</v>
      </c>
    </row>
    <row r="7" spans="1:27" ht="15.75" customHeight="1" x14ac:dyDescent="0.2">
      <c r="A7" s="293" t="s">
        <v>157</v>
      </c>
      <c r="B7" s="205"/>
      <c r="C7" s="205"/>
      <c r="D7" s="205"/>
      <c r="E7" s="205"/>
      <c r="F7" s="205"/>
      <c r="G7" s="205"/>
      <c r="H7" s="205"/>
      <c r="I7" s="205"/>
      <c r="J7" s="205"/>
      <c r="K7" s="205"/>
      <c r="L7" s="205"/>
      <c r="M7" s="9"/>
      <c r="N7" s="9"/>
      <c r="O7" s="9"/>
      <c r="P7" s="9"/>
      <c r="Q7" s="9"/>
      <c r="R7" s="9"/>
      <c r="S7" s="9"/>
      <c r="T7" s="9"/>
      <c r="U7" s="9"/>
      <c r="V7" s="9"/>
      <c r="W7" s="9"/>
      <c r="X7" s="9"/>
      <c r="Y7" s="9"/>
      <c r="Z7" s="9"/>
      <c r="AA7" s="9" t="s">
        <v>158</v>
      </c>
    </row>
    <row r="8" spans="1:27" ht="15.75" customHeight="1" x14ac:dyDescent="0.2">
      <c r="A8" s="208" t="s">
        <v>297</v>
      </c>
      <c r="B8" s="208"/>
      <c r="C8" s="208"/>
      <c r="D8" s="208"/>
      <c r="E8" s="208"/>
      <c r="F8" s="208"/>
      <c r="G8" s="208"/>
      <c r="H8" s="208"/>
      <c r="I8" s="208"/>
      <c r="J8" s="208"/>
      <c r="K8" s="208"/>
      <c r="L8" s="208"/>
      <c r="M8" s="9"/>
      <c r="N8" s="9"/>
      <c r="O8" s="9"/>
      <c r="P8" s="9"/>
      <c r="Q8" s="9"/>
      <c r="R8" s="9"/>
      <c r="S8" s="9"/>
      <c r="T8" s="9"/>
      <c r="U8" s="9"/>
      <c r="V8" s="9"/>
      <c r="W8" s="9"/>
      <c r="X8" s="9"/>
      <c r="Y8" s="9"/>
      <c r="Z8" s="9"/>
      <c r="AA8" s="9" t="s">
        <v>159</v>
      </c>
    </row>
    <row r="9" spans="1:27" ht="15.75" customHeight="1" x14ac:dyDescent="0.2">
      <c r="A9" s="208"/>
      <c r="B9" s="208"/>
      <c r="C9" s="208"/>
      <c r="D9" s="208"/>
      <c r="E9" s="208"/>
      <c r="F9" s="208"/>
      <c r="G9" s="208"/>
      <c r="H9" s="208"/>
      <c r="I9" s="208"/>
      <c r="J9" s="208"/>
      <c r="K9" s="208"/>
      <c r="L9" s="208"/>
      <c r="M9" s="9"/>
      <c r="N9" s="9"/>
      <c r="O9" s="9"/>
      <c r="P9" s="9"/>
      <c r="Q9" s="9"/>
      <c r="R9" s="9"/>
      <c r="S9" s="9"/>
      <c r="T9" s="9"/>
      <c r="U9" s="9"/>
      <c r="V9" s="9"/>
      <c r="W9" s="9"/>
      <c r="X9" s="9"/>
      <c r="Y9" s="9"/>
      <c r="Z9" s="9"/>
      <c r="AA9" s="9" t="s">
        <v>160</v>
      </c>
    </row>
    <row r="10" spans="1:27" ht="15.75" customHeight="1" x14ac:dyDescent="0.2">
      <c r="A10" s="208"/>
      <c r="B10" s="208"/>
      <c r="C10" s="208"/>
      <c r="D10" s="208"/>
      <c r="E10" s="208"/>
      <c r="F10" s="208"/>
      <c r="G10" s="208"/>
      <c r="H10" s="208"/>
      <c r="I10" s="208"/>
      <c r="J10" s="208"/>
      <c r="K10" s="208"/>
      <c r="L10" s="208"/>
      <c r="M10" s="9"/>
      <c r="N10" s="9"/>
      <c r="O10" s="9"/>
      <c r="P10" s="9"/>
      <c r="Q10" s="9"/>
      <c r="R10" s="9"/>
      <c r="S10" s="9"/>
      <c r="T10" s="9"/>
      <c r="U10" s="9"/>
      <c r="V10" s="9"/>
      <c r="W10" s="9"/>
      <c r="X10" s="9"/>
      <c r="Y10" s="9"/>
      <c r="Z10" s="9"/>
      <c r="AA10" s="9" t="s">
        <v>161</v>
      </c>
    </row>
    <row r="11" spans="1:27" ht="15.75" customHeight="1" x14ac:dyDescent="0.2">
      <c r="A11" s="208"/>
      <c r="B11" s="208"/>
      <c r="C11" s="208"/>
      <c r="D11" s="208"/>
      <c r="E11" s="208"/>
      <c r="F11" s="208"/>
      <c r="G11" s="208"/>
      <c r="H11" s="208"/>
      <c r="I11" s="208"/>
      <c r="J11" s="208"/>
      <c r="K11" s="208"/>
      <c r="L11" s="208"/>
      <c r="M11" s="9"/>
      <c r="N11" s="9"/>
      <c r="O11" s="9"/>
      <c r="P11" s="9"/>
      <c r="Q11" s="9"/>
      <c r="R11" s="9"/>
      <c r="S11" s="9"/>
      <c r="T11" s="9"/>
      <c r="U11" s="9"/>
      <c r="V11" s="9"/>
      <c r="W11" s="9"/>
      <c r="X11" s="9"/>
      <c r="Y11" s="9"/>
      <c r="Z11" s="9"/>
      <c r="AA11" s="9" t="s">
        <v>107</v>
      </c>
    </row>
    <row r="12" spans="1:27" ht="15.75" customHeight="1" x14ac:dyDescent="0.2">
      <c r="A12" s="208"/>
      <c r="B12" s="208"/>
      <c r="C12" s="208"/>
      <c r="D12" s="208"/>
      <c r="E12" s="208"/>
      <c r="F12" s="208"/>
      <c r="G12" s="208"/>
      <c r="H12" s="208"/>
      <c r="I12" s="208"/>
      <c r="J12" s="208"/>
      <c r="K12" s="208"/>
      <c r="L12" s="208"/>
      <c r="M12" s="9"/>
      <c r="N12" s="9"/>
      <c r="O12" s="9"/>
      <c r="P12" s="9"/>
      <c r="Q12" s="9"/>
      <c r="R12" s="9"/>
      <c r="S12" s="9"/>
      <c r="T12" s="9"/>
      <c r="U12" s="9"/>
      <c r="V12" s="9"/>
      <c r="W12" s="9"/>
      <c r="X12" s="9"/>
      <c r="Y12" s="9"/>
      <c r="Z12" s="9"/>
      <c r="AA12" s="9" t="s">
        <v>118</v>
      </c>
    </row>
    <row r="13" spans="1:27" ht="15.75" customHeight="1" x14ac:dyDescent="0.2">
      <c r="A13" s="208"/>
      <c r="B13" s="208"/>
      <c r="C13" s="208"/>
      <c r="D13" s="208"/>
      <c r="E13" s="208"/>
      <c r="F13" s="208"/>
      <c r="G13" s="208"/>
      <c r="H13" s="208"/>
      <c r="I13" s="208"/>
      <c r="J13" s="208"/>
      <c r="K13" s="208"/>
      <c r="L13" s="208"/>
      <c r="M13" s="9"/>
      <c r="N13" s="9"/>
      <c r="O13" s="9"/>
      <c r="P13" s="9"/>
      <c r="Q13" s="9"/>
      <c r="R13" s="9"/>
      <c r="S13" s="9"/>
      <c r="T13" s="9"/>
      <c r="U13" s="9"/>
      <c r="V13" s="9"/>
      <c r="W13" s="9"/>
      <c r="X13" s="9"/>
      <c r="Y13" s="9"/>
      <c r="Z13" s="9"/>
      <c r="AA13" s="47" t="s">
        <v>162</v>
      </c>
    </row>
    <row r="14" spans="1:27" ht="15.75" customHeight="1" x14ac:dyDescent="0.2">
      <c r="A14" s="208"/>
      <c r="B14" s="208"/>
      <c r="C14" s="208"/>
      <c r="D14" s="208"/>
      <c r="E14" s="208"/>
      <c r="F14" s="208"/>
      <c r="G14" s="208"/>
      <c r="H14" s="208"/>
      <c r="I14" s="208"/>
      <c r="J14" s="208"/>
      <c r="K14" s="208"/>
      <c r="L14" s="208"/>
      <c r="M14" s="9"/>
      <c r="N14" s="9"/>
      <c r="O14" s="9"/>
      <c r="P14" s="9"/>
      <c r="Q14" s="9"/>
      <c r="R14" s="9"/>
      <c r="S14" s="9"/>
      <c r="T14" s="9"/>
      <c r="U14" s="9"/>
      <c r="V14" s="9"/>
      <c r="W14" s="9"/>
      <c r="X14" s="9"/>
      <c r="Y14" s="9"/>
      <c r="Z14" s="9"/>
      <c r="AA14" s="9" t="s">
        <v>163</v>
      </c>
    </row>
    <row r="15" spans="1:27" ht="15.75" customHeight="1" x14ac:dyDescent="0.2">
      <c r="A15" s="208"/>
      <c r="B15" s="208"/>
      <c r="C15" s="208"/>
      <c r="D15" s="208"/>
      <c r="E15" s="208"/>
      <c r="F15" s="208"/>
      <c r="G15" s="208"/>
      <c r="H15" s="208"/>
      <c r="I15" s="208"/>
      <c r="J15" s="208"/>
      <c r="K15" s="208"/>
      <c r="L15" s="208"/>
      <c r="M15" s="9"/>
      <c r="N15" s="9"/>
      <c r="O15" s="9"/>
      <c r="P15" s="9"/>
      <c r="Q15" s="9"/>
      <c r="R15" s="9"/>
      <c r="S15" s="9"/>
      <c r="T15" s="9"/>
      <c r="U15" s="9"/>
      <c r="V15" s="9"/>
      <c r="W15" s="9"/>
      <c r="X15" s="9"/>
      <c r="Y15" s="9"/>
      <c r="Z15" s="9"/>
      <c r="AA15" s="9" t="s">
        <v>164</v>
      </c>
    </row>
    <row r="16" spans="1:27" ht="15.75" customHeight="1" x14ac:dyDescent="0.2">
      <c r="A16" s="208"/>
      <c r="B16" s="208"/>
      <c r="C16" s="208"/>
      <c r="D16" s="208"/>
      <c r="E16" s="208"/>
      <c r="F16" s="208"/>
      <c r="G16" s="208"/>
      <c r="H16" s="208"/>
      <c r="I16" s="208"/>
      <c r="J16" s="208"/>
      <c r="K16" s="208"/>
      <c r="L16" s="208"/>
      <c r="M16" s="30"/>
      <c r="N16" s="9"/>
      <c r="O16" s="9"/>
      <c r="P16" s="9"/>
      <c r="Q16" s="9"/>
      <c r="R16" s="9"/>
      <c r="S16" s="9"/>
      <c r="T16" s="9"/>
      <c r="U16" s="9"/>
      <c r="V16" s="9"/>
      <c r="W16" s="9"/>
      <c r="X16" s="9"/>
      <c r="Y16" s="9"/>
      <c r="Z16" s="9"/>
      <c r="AA16" s="9"/>
    </row>
    <row r="17" spans="1:47" ht="15.75" customHeight="1" x14ac:dyDescent="0.2">
      <c r="A17" s="208"/>
      <c r="B17" s="208"/>
      <c r="C17" s="208"/>
      <c r="D17" s="208"/>
      <c r="E17" s="208"/>
      <c r="F17" s="208"/>
      <c r="G17" s="208"/>
      <c r="H17" s="208"/>
      <c r="I17" s="208"/>
      <c r="J17" s="208"/>
      <c r="K17" s="208"/>
      <c r="L17" s="208"/>
      <c r="M17" s="30"/>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row>
    <row r="18" spans="1:47" ht="15.75" customHeight="1" x14ac:dyDescent="0.2">
      <c r="A18" s="30"/>
      <c r="B18" s="30"/>
      <c r="C18" s="30"/>
      <c r="D18" s="30"/>
      <c r="E18" s="30"/>
      <c r="F18" s="30"/>
      <c r="G18" s="30"/>
      <c r="H18" s="30"/>
      <c r="I18" s="30"/>
      <c r="J18" s="30"/>
      <c r="K18" s="30"/>
      <c r="L18" s="30"/>
      <c r="M18" s="30"/>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row>
    <row r="19" spans="1:47" ht="15.75" customHeight="1" x14ac:dyDescent="0.2">
      <c r="A19" s="293" t="s">
        <v>165</v>
      </c>
      <c r="B19" s="205"/>
      <c r="C19" s="205"/>
      <c r="D19" s="205"/>
      <c r="E19" s="205"/>
      <c r="F19" s="205"/>
      <c r="G19" s="205"/>
      <c r="H19" s="205"/>
      <c r="I19" s="205"/>
      <c r="J19" s="205"/>
      <c r="K19" s="205"/>
      <c r="L19" s="205"/>
      <c r="M19" s="30"/>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row>
    <row r="20" spans="1:47" ht="15.75" customHeight="1" x14ac:dyDescent="0.2">
      <c r="A20" s="294" t="s">
        <v>166</v>
      </c>
      <c r="B20" s="295"/>
      <c r="C20" s="295"/>
      <c r="D20" s="295"/>
      <c r="E20" s="295"/>
      <c r="F20" s="295"/>
      <c r="G20" s="295"/>
      <c r="H20" s="295"/>
      <c r="I20" s="295"/>
      <c r="J20" s="295"/>
      <c r="K20" s="295"/>
      <c r="L20" s="295"/>
      <c r="M20" s="30"/>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row>
    <row r="21" spans="1:47" ht="15.75" customHeight="1" x14ac:dyDescent="0.2">
      <c r="A21" s="30"/>
      <c r="B21" s="30"/>
      <c r="C21" s="30"/>
      <c r="D21" s="30"/>
      <c r="E21" s="30"/>
      <c r="F21" s="30"/>
      <c r="G21" s="30"/>
      <c r="H21" s="30"/>
      <c r="I21" s="30"/>
      <c r="J21" s="30"/>
      <c r="K21" s="30"/>
      <c r="L21" s="30"/>
      <c r="M21" s="30"/>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29"/>
      <c r="AP21" s="29"/>
      <c r="AQ21" s="29"/>
      <c r="AR21" s="29"/>
      <c r="AS21" s="29"/>
      <c r="AT21" s="29"/>
      <c r="AU21" s="9"/>
    </row>
    <row r="22" spans="1:47" ht="15.75" customHeight="1" x14ac:dyDescent="0.2">
      <c r="A22" s="288" t="s">
        <v>298</v>
      </c>
      <c r="B22" s="289"/>
      <c r="C22" s="289"/>
      <c r="D22" s="289"/>
      <c r="E22" s="289"/>
      <c r="F22" s="290"/>
      <c r="G22" s="185"/>
      <c r="H22" s="185">
        <f>G22*$J$43</f>
        <v>0</v>
      </c>
      <c r="I22" s="30"/>
      <c r="J22" s="30"/>
      <c r="K22" s="30"/>
      <c r="L22" s="30"/>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29"/>
      <c r="AP22" s="170"/>
      <c r="AQ22" s="30"/>
      <c r="AR22" s="30"/>
      <c r="AS22" s="30"/>
      <c r="AT22" s="29"/>
      <c r="AU22" s="9"/>
    </row>
    <row r="23" spans="1:47" ht="15.75" customHeight="1" x14ac:dyDescent="0.2">
      <c r="A23" s="288" t="s">
        <v>167</v>
      </c>
      <c r="B23" s="289"/>
      <c r="C23" s="289"/>
      <c r="D23" s="289"/>
      <c r="E23" s="289"/>
      <c r="F23" s="290"/>
      <c r="G23" s="185">
        <f>G42</f>
        <v>400000</v>
      </c>
      <c r="H23" s="185">
        <f>G23*$J$43</f>
        <v>220000.00000000003</v>
      </c>
      <c r="I23" s="30"/>
      <c r="J23" s="30"/>
      <c r="K23" s="30"/>
      <c r="L23" s="30"/>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29"/>
      <c r="AP23" s="170"/>
      <c r="AQ23" s="30"/>
      <c r="AR23" s="30"/>
      <c r="AS23" s="30"/>
      <c r="AT23" s="29"/>
      <c r="AU23" s="9"/>
    </row>
    <row r="24" spans="1:47" ht="15.75" customHeight="1" x14ac:dyDescent="0.2">
      <c r="A24" s="288" t="s">
        <v>168</v>
      </c>
      <c r="B24" s="289"/>
      <c r="C24" s="289"/>
      <c r="D24" s="289"/>
      <c r="E24" s="289"/>
      <c r="F24" s="290"/>
      <c r="G24" s="185"/>
      <c r="H24" s="185">
        <f>G24*$J$43</f>
        <v>0</v>
      </c>
      <c r="I24" s="30"/>
      <c r="J24" s="30"/>
      <c r="K24" s="30"/>
      <c r="L24" s="30"/>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29"/>
      <c r="AP24" s="170"/>
      <c r="AQ24" s="30"/>
      <c r="AR24" s="30"/>
      <c r="AS24" s="30"/>
      <c r="AT24" s="29"/>
      <c r="AU24" s="9"/>
    </row>
    <row r="25" spans="1:47" ht="15.75" customHeight="1" x14ac:dyDescent="0.2">
      <c r="A25" s="288" t="s">
        <v>299</v>
      </c>
      <c r="B25" s="289"/>
      <c r="C25" s="289"/>
      <c r="D25" s="289"/>
      <c r="E25" s="289"/>
      <c r="F25" s="290"/>
      <c r="G25" s="185">
        <f>G23+G24-G22</f>
        <v>400000</v>
      </c>
      <c r="H25" s="185">
        <f>H23+H24-H22</f>
        <v>220000.00000000003</v>
      </c>
      <c r="I25" s="30"/>
      <c r="J25" s="30"/>
      <c r="K25" s="30"/>
      <c r="L25" s="30"/>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29"/>
      <c r="AP25" s="170"/>
      <c r="AQ25" s="30"/>
      <c r="AR25" s="30"/>
      <c r="AS25" s="30"/>
      <c r="AT25" s="29"/>
      <c r="AU25" s="9"/>
    </row>
    <row r="26" spans="1:47" ht="14.25" customHeight="1" x14ac:dyDescent="0.2">
      <c r="A26" s="291"/>
      <c r="B26" s="291"/>
      <c r="C26" s="291"/>
      <c r="D26" s="291"/>
      <c r="E26" s="292"/>
      <c r="F26" s="292"/>
      <c r="G26" s="174"/>
      <c r="H26" s="174"/>
      <c r="I26" s="30"/>
      <c r="J26" s="30"/>
      <c r="K26" s="30"/>
      <c r="L26" s="30"/>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29"/>
      <c r="AP26" s="170"/>
      <c r="AQ26" s="30"/>
      <c r="AR26" s="30"/>
      <c r="AS26" s="30"/>
      <c r="AT26" s="29"/>
      <c r="AU26" s="9"/>
    </row>
    <row r="27" spans="1:47" ht="15.75" customHeight="1" x14ac:dyDescent="0.2">
      <c r="A27" s="299" t="s">
        <v>169</v>
      </c>
      <c r="B27" s="299"/>
      <c r="C27" s="299"/>
      <c r="D27" s="288"/>
      <c r="E27" s="296">
        <f>H25</f>
        <v>220000.00000000003</v>
      </c>
      <c r="F27" s="297"/>
      <c r="G27" s="297"/>
      <c r="H27" s="298"/>
      <c r="I27" s="30"/>
      <c r="J27" s="30"/>
      <c r="K27" s="30"/>
      <c r="L27" s="30"/>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29"/>
      <c r="AP27" s="170"/>
      <c r="AQ27" s="30"/>
      <c r="AR27" s="30"/>
      <c r="AS27" s="30"/>
      <c r="AT27" s="29"/>
      <c r="AU27" s="9"/>
    </row>
    <row r="28" spans="1:47" ht="15.75" customHeight="1" x14ac:dyDescent="0.2">
      <c r="A28" s="150"/>
      <c r="B28" s="150"/>
      <c r="C28" s="150"/>
      <c r="D28" s="150"/>
      <c r="E28" s="31"/>
      <c r="F28" s="31"/>
      <c r="G28" s="31"/>
      <c r="H28" s="9"/>
      <c r="I28" s="30"/>
      <c r="J28" s="30"/>
      <c r="K28" s="30"/>
      <c r="L28" s="30"/>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29"/>
      <c r="AP28" s="170"/>
      <c r="AQ28" s="30"/>
      <c r="AR28" s="30"/>
      <c r="AS28" s="30"/>
      <c r="AT28" s="29"/>
      <c r="AU28" s="9"/>
    </row>
    <row r="29" spans="1:47" ht="19.5" customHeight="1" x14ac:dyDescent="0.2">
      <c r="A29" s="276" t="s">
        <v>170</v>
      </c>
      <c r="B29" s="276"/>
      <c r="C29" s="276"/>
      <c r="D29" s="276"/>
      <c r="E29" s="276"/>
      <c r="F29" s="276"/>
      <c r="G29" s="276"/>
      <c r="H29" s="276"/>
      <c r="I29" s="276"/>
      <c r="J29" s="276"/>
      <c r="K29" s="276"/>
      <c r="L29" s="276"/>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29"/>
      <c r="AP29" s="170"/>
      <c r="AQ29" s="30"/>
      <c r="AR29" s="30"/>
      <c r="AS29" s="30"/>
      <c r="AT29" s="29"/>
      <c r="AU29" s="9"/>
    </row>
    <row r="30" spans="1:47" ht="15" customHeight="1" x14ac:dyDescent="0.2">
      <c r="A30" s="208" t="s">
        <v>300</v>
      </c>
      <c r="B30" s="208"/>
      <c r="C30" s="208"/>
      <c r="D30" s="208"/>
      <c r="E30" s="208"/>
      <c r="F30" s="208"/>
      <c r="G30" s="208"/>
      <c r="H30" s="189"/>
      <c r="I30" s="189"/>
      <c r="J30" s="189"/>
      <c r="K30" s="189"/>
      <c r="L30" s="18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29"/>
      <c r="AP30" s="170"/>
      <c r="AQ30" s="30"/>
      <c r="AR30" s="30"/>
      <c r="AS30" s="30"/>
      <c r="AT30" s="29"/>
      <c r="AU30" s="9"/>
    </row>
    <row r="31" spans="1:47" ht="15" customHeight="1" x14ac:dyDescent="0.2">
      <c r="A31" s="208"/>
      <c r="B31" s="208"/>
      <c r="C31" s="208"/>
      <c r="D31" s="208"/>
      <c r="E31" s="208"/>
      <c r="F31" s="208"/>
      <c r="G31" s="208"/>
      <c r="H31" s="189"/>
      <c r="I31" s="189"/>
      <c r="J31" s="189"/>
      <c r="K31" s="189"/>
      <c r="L31" s="18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29"/>
      <c r="AP31" s="170"/>
      <c r="AQ31" s="30"/>
      <c r="AR31" s="30"/>
      <c r="AS31" s="30"/>
      <c r="AT31" s="29"/>
      <c r="AU31" s="9"/>
    </row>
    <row r="32" spans="1:47" ht="13.5" customHeight="1" x14ac:dyDescent="0.2">
      <c r="A32" s="208"/>
      <c r="B32" s="208"/>
      <c r="C32" s="208"/>
      <c r="D32" s="208"/>
      <c r="E32" s="208"/>
      <c r="F32" s="208"/>
      <c r="G32" s="208"/>
      <c r="H32" s="189"/>
      <c r="I32" s="189"/>
      <c r="J32" s="189"/>
      <c r="K32" s="189"/>
      <c r="L32" s="18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29"/>
      <c r="AP32" s="170"/>
      <c r="AQ32" s="30"/>
      <c r="AR32" s="30"/>
      <c r="AS32" s="30"/>
      <c r="AT32" s="29"/>
      <c r="AU32" s="9"/>
    </row>
    <row r="33" spans="1:47" ht="14.25" customHeight="1" x14ac:dyDescent="0.2">
      <c r="A33" s="11"/>
      <c r="B33" s="11"/>
      <c r="C33" s="11"/>
      <c r="D33" s="11"/>
      <c r="E33" s="11"/>
      <c r="F33" s="11"/>
      <c r="G33" s="11"/>
      <c r="H33" s="11"/>
      <c r="I33" s="11"/>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29"/>
      <c r="AP33" s="170"/>
      <c r="AQ33" s="30"/>
      <c r="AR33" s="30"/>
      <c r="AS33" s="30"/>
      <c r="AT33" s="29"/>
      <c r="AU33" s="9"/>
    </row>
    <row r="34" spans="1:47" ht="27.6" customHeight="1" x14ac:dyDescent="0.2">
      <c r="A34" s="285" t="s">
        <v>82</v>
      </c>
      <c r="B34" s="277" t="s">
        <v>171</v>
      </c>
      <c r="C34" s="279" t="s">
        <v>172</v>
      </c>
      <c r="D34" s="270" t="s">
        <v>173</v>
      </c>
      <c r="E34" s="282" t="s">
        <v>301</v>
      </c>
      <c r="F34" s="270" t="s">
        <v>174</v>
      </c>
      <c r="G34" s="270" t="s">
        <v>175</v>
      </c>
      <c r="H34" s="270" t="s">
        <v>176</v>
      </c>
      <c r="I34" s="270" t="s">
        <v>177</v>
      </c>
      <c r="J34" s="270" t="s">
        <v>178</v>
      </c>
      <c r="K34" s="270" t="s">
        <v>10</v>
      </c>
      <c r="L34" s="273" t="s">
        <v>60</v>
      </c>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29"/>
      <c r="AP34" s="170"/>
      <c r="AQ34" s="30"/>
      <c r="AR34" s="30"/>
      <c r="AS34" s="30"/>
      <c r="AT34" s="29"/>
      <c r="AU34" s="9"/>
    </row>
    <row r="35" spans="1:47" ht="12.75" customHeight="1" x14ac:dyDescent="0.2">
      <c r="A35" s="286"/>
      <c r="B35" s="278"/>
      <c r="C35" s="280"/>
      <c r="D35" s="271"/>
      <c r="E35" s="283"/>
      <c r="F35" s="271"/>
      <c r="G35" s="271"/>
      <c r="H35" s="271"/>
      <c r="I35" s="271"/>
      <c r="J35" s="271"/>
      <c r="K35" s="271"/>
      <c r="L35" s="274"/>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29"/>
      <c r="AP35" s="170"/>
      <c r="AQ35" s="30"/>
      <c r="AR35" s="30"/>
      <c r="AS35" s="30"/>
      <c r="AT35" s="29"/>
      <c r="AU35" s="9"/>
    </row>
    <row r="36" spans="1:47" ht="12.75" customHeight="1" x14ac:dyDescent="0.2">
      <c r="A36" s="286"/>
      <c r="B36" s="278"/>
      <c r="C36" s="280"/>
      <c r="D36" s="271"/>
      <c r="E36" s="283"/>
      <c r="F36" s="271"/>
      <c r="G36" s="271"/>
      <c r="H36" s="271"/>
      <c r="I36" s="271"/>
      <c r="J36" s="271"/>
      <c r="K36" s="271"/>
      <c r="L36" s="274"/>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29"/>
      <c r="AP36" s="170"/>
      <c r="AQ36" s="30"/>
      <c r="AR36" s="30"/>
      <c r="AS36" s="30"/>
      <c r="AT36" s="29"/>
      <c r="AU36" s="9"/>
    </row>
    <row r="37" spans="1:47" ht="15.75" customHeight="1" x14ac:dyDescent="0.2">
      <c r="A37" s="287"/>
      <c r="B37" s="278"/>
      <c r="C37" s="281"/>
      <c r="D37" s="272"/>
      <c r="E37" s="284"/>
      <c r="F37" s="272"/>
      <c r="G37" s="272"/>
      <c r="H37" s="272"/>
      <c r="I37" s="272"/>
      <c r="J37" s="272"/>
      <c r="K37" s="272"/>
      <c r="L37" s="275"/>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29"/>
      <c r="AP37" s="170"/>
      <c r="AQ37" s="30"/>
      <c r="AR37" s="30"/>
      <c r="AS37" s="30"/>
      <c r="AT37" s="29"/>
      <c r="AU37" s="9"/>
    </row>
    <row r="38" spans="1:47" ht="15.75" customHeight="1" x14ac:dyDescent="0.2">
      <c r="A38" s="87">
        <v>46112</v>
      </c>
      <c r="B38" s="17"/>
      <c r="C38" s="5" t="s">
        <v>179</v>
      </c>
      <c r="D38" s="5" t="s">
        <v>180</v>
      </c>
      <c r="E38" s="5" t="s">
        <v>181</v>
      </c>
      <c r="F38" s="5" t="s">
        <v>154</v>
      </c>
      <c r="G38" s="89">
        <v>100000</v>
      </c>
      <c r="H38" s="6">
        <v>1</v>
      </c>
      <c r="I38" s="5">
        <v>0.6</v>
      </c>
      <c r="J38" s="89">
        <f>G38*H38</f>
        <v>100000</v>
      </c>
      <c r="K38" s="8"/>
      <c r="L38" s="5"/>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29"/>
      <c r="AP38" s="170"/>
      <c r="AQ38" s="30"/>
      <c r="AR38" s="30"/>
      <c r="AS38" s="30"/>
      <c r="AT38" s="29"/>
      <c r="AU38" s="9"/>
    </row>
    <row r="39" spans="1:47" ht="15.75" customHeight="1" x14ac:dyDescent="0.2">
      <c r="A39" s="87">
        <v>46112</v>
      </c>
      <c r="B39" s="5"/>
      <c r="C39" s="5" t="s">
        <v>182</v>
      </c>
      <c r="D39" s="5" t="s">
        <v>96</v>
      </c>
      <c r="E39" s="5" t="s">
        <v>183</v>
      </c>
      <c r="F39" s="5" t="s">
        <v>107</v>
      </c>
      <c r="G39" s="89">
        <v>100000</v>
      </c>
      <c r="H39" s="6">
        <v>1</v>
      </c>
      <c r="I39" s="5">
        <v>1</v>
      </c>
      <c r="J39" s="89">
        <f>G39*H39</f>
        <v>100000</v>
      </c>
      <c r="K39" s="8"/>
      <c r="L39" s="5"/>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29"/>
      <c r="AP39" s="170"/>
      <c r="AQ39" s="30"/>
      <c r="AR39" s="30"/>
      <c r="AS39" s="30"/>
      <c r="AT39" s="29"/>
      <c r="AU39" s="9"/>
    </row>
    <row r="40" spans="1:47" ht="15.75" customHeight="1" x14ac:dyDescent="0.2">
      <c r="A40" s="87">
        <v>46112</v>
      </c>
      <c r="B40" s="4"/>
      <c r="C40" s="4" t="s">
        <v>184</v>
      </c>
      <c r="D40" s="5" t="s">
        <v>180</v>
      </c>
      <c r="E40" s="5" t="s">
        <v>183</v>
      </c>
      <c r="F40" s="5" t="s">
        <v>161</v>
      </c>
      <c r="G40" s="89">
        <v>100000</v>
      </c>
      <c r="H40" s="6">
        <v>0</v>
      </c>
      <c r="I40" s="7">
        <v>1</v>
      </c>
      <c r="J40" s="89">
        <f>G40*H40</f>
        <v>0</v>
      </c>
      <c r="K40" s="8"/>
      <c r="L40" s="5"/>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29"/>
      <c r="AP40" s="170"/>
      <c r="AQ40" s="30"/>
      <c r="AR40" s="30"/>
      <c r="AS40" s="30"/>
      <c r="AT40" s="29"/>
      <c r="AU40" s="9"/>
    </row>
    <row r="41" spans="1:47" ht="42.75" x14ac:dyDescent="0.2">
      <c r="A41" s="87">
        <v>46112</v>
      </c>
      <c r="B41" s="4"/>
      <c r="C41" s="4" t="s">
        <v>185</v>
      </c>
      <c r="D41" s="5" t="s">
        <v>180</v>
      </c>
      <c r="E41" s="5" t="s">
        <v>183</v>
      </c>
      <c r="F41" s="5" t="s">
        <v>101</v>
      </c>
      <c r="G41" s="89">
        <v>100000</v>
      </c>
      <c r="H41" s="6">
        <v>0.2</v>
      </c>
      <c r="I41" s="7">
        <v>1</v>
      </c>
      <c r="J41" s="89">
        <f>G41*H41</f>
        <v>20000</v>
      </c>
      <c r="K41" s="48" t="s">
        <v>186</v>
      </c>
      <c r="L41" s="5"/>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29"/>
      <c r="AP41" s="170"/>
      <c r="AQ41" s="30"/>
      <c r="AR41" s="30"/>
      <c r="AS41" s="30"/>
      <c r="AT41" s="29"/>
      <c r="AU41" s="9"/>
    </row>
    <row r="42" spans="1:47" ht="15" x14ac:dyDescent="0.2">
      <c r="A42" s="22"/>
      <c r="B42" s="22"/>
      <c r="C42" s="19"/>
      <c r="D42" s="19"/>
      <c r="E42" s="49"/>
      <c r="F42" s="49" t="s">
        <v>71</v>
      </c>
      <c r="G42" s="92">
        <f>SUM(G38:G41)</f>
        <v>400000</v>
      </c>
      <c r="H42" s="50">
        <f>SUM(H38:H41)/4</f>
        <v>0.55000000000000004</v>
      </c>
      <c r="I42" s="19">
        <f>SUM(I38:I41)</f>
        <v>3.6</v>
      </c>
      <c r="J42" s="90">
        <f>SUM(J38:J41)</f>
        <v>220000</v>
      </c>
      <c r="K42" s="51"/>
      <c r="L42" s="52"/>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29"/>
      <c r="AP42" s="170"/>
      <c r="AQ42" s="30"/>
      <c r="AR42" s="30"/>
      <c r="AS42" s="30"/>
      <c r="AT42" s="29"/>
      <c r="AU42" s="9"/>
    </row>
    <row r="43" spans="1:47" ht="14.25" x14ac:dyDescent="0.2">
      <c r="A43" s="53"/>
      <c r="B43" s="53"/>
      <c r="C43" s="53"/>
      <c r="D43" s="53"/>
      <c r="E43" s="53"/>
      <c r="F43" s="53"/>
      <c r="G43" s="53"/>
      <c r="H43" s="53"/>
      <c r="I43" s="53"/>
      <c r="J43" s="98">
        <f>J42/G42</f>
        <v>0.55000000000000004</v>
      </c>
      <c r="K43" s="53"/>
      <c r="L43" s="53"/>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29"/>
      <c r="AP43" s="170"/>
      <c r="AQ43" s="30"/>
      <c r="AR43" s="30"/>
      <c r="AS43" s="30"/>
      <c r="AT43" s="29"/>
      <c r="AU43" s="9"/>
    </row>
    <row r="44" spans="1:47" ht="15" x14ac:dyDescent="0.2">
      <c r="A44" s="276" t="s">
        <v>187</v>
      </c>
      <c r="B44" s="276"/>
      <c r="C44" s="276"/>
      <c r="D44" s="276"/>
      <c r="E44" s="276"/>
      <c r="F44" s="276"/>
      <c r="G44" s="276"/>
      <c r="H44" s="276"/>
      <c r="I44" s="276"/>
      <c r="J44" s="276"/>
      <c r="K44" s="276"/>
      <c r="L44" s="276"/>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29"/>
      <c r="AP44" s="170"/>
      <c r="AQ44" s="30"/>
      <c r="AR44" s="30"/>
      <c r="AS44" s="30"/>
      <c r="AT44" s="29"/>
      <c r="AU44" s="9"/>
    </row>
    <row r="45" spans="1:47" ht="14.25" x14ac:dyDescent="0.2">
      <c r="A45" s="208" t="s">
        <v>302</v>
      </c>
      <c r="B45" s="208"/>
      <c r="C45" s="208"/>
      <c r="D45" s="208"/>
      <c r="E45" s="208"/>
      <c r="F45" s="208"/>
      <c r="G45" s="208"/>
      <c r="H45" s="192"/>
      <c r="I45" s="192"/>
      <c r="J45" s="192"/>
      <c r="K45" s="192"/>
      <c r="L45" s="192"/>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29"/>
      <c r="AP45" s="170"/>
      <c r="AQ45" s="30"/>
      <c r="AR45" s="30"/>
      <c r="AS45" s="30"/>
      <c r="AT45" s="29"/>
      <c r="AU45" s="9"/>
    </row>
    <row r="46" spans="1:47" ht="14.25" x14ac:dyDescent="0.2">
      <c r="A46" s="208"/>
      <c r="B46" s="208"/>
      <c r="C46" s="208"/>
      <c r="D46" s="208"/>
      <c r="E46" s="208"/>
      <c r="F46" s="208"/>
      <c r="G46" s="208"/>
      <c r="H46" s="192"/>
      <c r="I46" s="192"/>
      <c r="J46" s="192"/>
      <c r="K46" s="192"/>
      <c r="L46" s="192"/>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29"/>
      <c r="AP46" s="170"/>
      <c r="AQ46" s="30"/>
      <c r="AR46" s="30"/>
      <c r="AS46" s="30"/>
      <c r="AT46" s="29"/>
      <c r="AU46" s="9"/>
    </row>
    <row r="47" spans="1:47" ht="14.25" x14ac:dyDescent="0.2">
      <c r="A47" s="208"/>
      <c r="B47" s="208"/>
      <c r="C47" s="208"/>
      <c r="D47" s="208"/>
      <c r="E47" s="208"/>
      <c r="F47" s="208"/>
      <c r="G47" s="208"/>
      <c r="H47" s="192"/>
      <c r="I47" s="192"/>
      <c r="J47" s="192"/>
      <c r="K47" s="192"/>
      <c r="L47" s="192"/>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29"/>
      <c r="AP47" s="170"/>
      <c r="AQ47" s="30"/>
      <c r="AR47" s="30"/>
      <c r="AS47" s="30"/>
      <c r="AT47" s="29"/>
      <c r="AU47" s="9"/>
    </row>
    <row r="48" spans="1:47" ht="14.25" x14ac:dyDescent="0.2">
      <c r="A48" s="53"/>
      <c r="B48" s="53"/>
      <c r="C48" s="53"/>
      <c r="D48" s="53"/>
      <c r="E48" s="53"/>
      <c r="F48" s="53"/>
      <c r="G48" s="53"/>
      <c r="H48" s="53"/>
      <c r="I48" s="53"/>
      <c r="J48" s="53"/>
      <c r="K48" s="53"/>
      <c r="L48" s="53"/>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29"/>
      <c r="AP48" s="170"/>
      <c r="AQ48" s="30"/>
      <c r="AR48" s="30"/>
      <c r="AS48" s="30"/>
      <c r="AT48" s="29"/>
      <c r="AU48" s="9"/>
    </row>
    <row r="49" spans="1:47" ht="21" customHeight="1" x14ac:dyDescent="0.2">
      <c r="A49" s="285" t="s">
        <v>82</v>
      </c>
      <c r="B49" s="278" t="s">
        <v>188</v>
      </c>
      <c r="C49" s="279" t="s">
        <v>172</v>
      </c>
      <c r="D49" s="270" t="s">
        <v>173</v>
      </c>
      <c r="E49" s="282" t="s">
        <v>303</v>
      </c>
      <c r="F49" s="270" t="s">
        <v>174</v>
      </c>
      <c r="G49" s="270" t="s">
        <v>175</v>
      </c>
      <c r="H49" s="270" t="s">
        <v>176</v>
      </c>
      <c r="I49" s="270" t="s">
        <v>177</v>
      </c>
      <c r="J49" s="270" t="s">
        <v>178</v>
      </c>
      <c r="K49" s="270" t="s">
        <v>10</v>
      </c>
      <c r="L49" s="273" t="s">
        <v>60</v>
      </c>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row>
    <row r="50" spans="1:47" ht="15.75" customHeight="1" x14ac:dyDescent="0.2">
      <c r="A50" s="286"/>
      <c r="B50" s="278"/>
      <c r="C50" s="280"/>
      <c r="D50" s="271"/>
      <c r="E50" s="283"/>
      <c r="F50" s="271"/>
      <c r="G50" s="271"/>
      <c r="H50" s="271"/>
      <c r="I50" s="271"/>
      <c r="J50" s="271"/>
      <c r="K50" s="271"/>
      <c r="L50" s="274"/>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row>
    <row r="51" spans="1:47" ht="15.75" customHeight="1" x14ac:dyDescent="0.2">
      <c r="A51" s="287"/>
      <c r="B51" s="278"/>
      <c r="C51" s="281"/>
      <c r="D51" s="272"/>
      <c r="E51" s="284"/>
      <c r="F51" s="272"/>
      <c r="G51" s="272"/>
      <c r="H51" s="272"/>
      <c r="I51" s="272"/>
      <c r="J51" s="272"/>
      <c r="K51" s="272"/>
      <c r="L51" s="275"/>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row>
    <row r="52" spans="1:47" ht="14.25" x14ac:dyDescent="0.2">
      <c r="A52" s="87">
        <v>46112</v>
      </c>
      <c r="B52" s="5"/>
      <c r="C52" s="12" t="s">
        <v>189</v>
      </c>
      <c r="D52" s="5" t="s">
        <v>96</v>
      </c>
      <c r="E52" s="5" t="s">
        <v>183</v>
      </c>
      <c r="F52" s="5" t="s">
        <v>156</v>
      </c>
      <c r="G52" s="95">
        <v>100000</v>
      </c>
      <c r="H52" s="13">
        <v>1</v>
      </c>
      <c r="I52" s="17">
        <v>0.8</v>
      </c>
      <c r="J52" s="95">
        <v>100000</v>
      </c>
      <c r="K52" s="12" t="s">
        <v>190</v>
      </c>
      <c r="L52" s="133"/>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row>
    <row r="53" spans="1:47" ht="14.25" x14ac:dyDescent="0.2">
      <c r="A53" s="87">
        <v>46112</v>
      </c>
      <c r="B53" s="5"/>
      <c r="C53" s="12" t="s">
        <v>191</v>
      </c>
      <c r="D53" s="5" t="s">
        <v>192</v>
      </c>
      <c r="E53" s="5" t="s">
        <v>181</v>
      </c>
      <c r="F53" s="5" t="s">
        <v>156</v>
      </c>
      <c r="G53" s="95">
        <v>100000</v>
      </c>
      <c r="H53" s="13">
        <v>1</v>
      </c>
      <c r="I53" s="17">
        <v>0.8</v>
      </c>
      <c r="J53" s="95">
        <v>100000</v>
      </c>
      <c r="K53" s="12" t="s">
        <v>190</v>
      </c>
      <c r="L53" s="133"/>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row>
    <row r="54" spans="1:47" ht="15" x14ac:dyDescent="0.2">
      <c r="A54" s="14"/>
      <c r="B54" s="14"/>
      <c r="C54" s="14"/>
      <c r="D54" s="14"/>
      <c r="E54" s="14"/>
      <c r="F54" s="49" t="s">
        <v>71</v>
      </c>
      <c r="G54" s="93">
        <f>SUM(G52:G53)</f>
        <v>200000</v>
      </c>
      <c r="H54" s="14"/>
      <c r="I54" s="19">
        <f>SUM(I52:I53)</f>
        <v>1.6</v>
      </c>
      <c r="J54" s="93">
        <f>SUM(J52:J53)</f>
        <v>200000</v>
      </c>
      <c r="K54" s="14"/>
      <c r="L54" s="14"/>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row>
    <row r="55" spans="1:47" ht="14.25" x14ac:dyDescent="0.2">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row>
    <row r="56" spans="1:47" ht="15" x14ac:dyDescent="0.2">
      <c r="A56" s="265" t="s">
        <v>304</v>
      </c>
      <c r="B56" s="265"/>
      <c r="C56" s="265"/>
      <c r="D56" s="265"/>
      <c r="E56" s="265"/>
      <c r="F56" s="265"/>
      <c r="G56" s="265"/>
      <c r="H56" s="265"/>
      <c r="I56" s="265"/>
      <c r="J56" s="265"/>
      <c r="K56" s="265"/>
      <c r="L56" s="265"/>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row>
    <row r="57" spans="1:47" ht="14.25" x14ac:dyDescent="0.2">
      <c r="A57" s="208" t="s">
        <v>193</v>
      </c>
      <c r="B57" s="208"/>
      <c r="C57" s="208"/>
      <c r="D57" s="208"/>
      <c r="E57" s="208"/>
      <c r="F57" s="208"/>
      <c r="G57" s="208"/>
      <c r="H57" s="191"/>
      <c r="I57" s="189"/>
      <c r="J57" s="189"/>
      <c r="K57" s="189"/>
      <c r="L57" s="18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row>
    <row r="58" spans="1:47" ht="14.25" x14ac:dyDescent="0.2">
      <c r="A58" s="208"/>
      <c r="B58" s="208"/>
      <c r="C58" s="208"/>
      <c r="D58" s="208"/>
      <c r="E58" s="208"/>
      <c r="F58" s="208"/>
      <c r="G58" s="208"/>
      <c r="H58" s="191"/>
      <c r="I58" s="189"/>
      <c r="J58" s="189"/>
      <c r="K58" s="189"/>
      <c r="L58" s="18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row>
    <row r="59" spans="1:47" ht="14.25" x14ac:dyDescent="0.2">
      <c r="A59" s="9"/>
      <c r="B59" s="9"/>
      <c r="C59" s="130"/>
      <c r="D59" s="130"/>
      <c r="E59" s="58"/>
      <c r="F59" s="143"/>
      <c r="G59" s="144"/>
      <c r="H59" s="130"/>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row>
    <row r="60" spans="1:47" ht="15" x14ac:dyDescent="0.2">
      <c r="A60" s="171" t="s">
        <v>82</v>
      </c>
      <c r="B60" s="186" t="s">
        <v>188</v>
      </c>
      <c r="C60" s="55" t="s">
        <v>172</v>
      </c>
      <c r="D60" s="55" t="s">
        <v>194</v>
      </c>
      <c r="E60" s="55" t="s">
        <v>195</v>
      </c>
      <c r="F60" s="55" t="s">
        <v>196</v>
      </c>
      <c r="G60" s="56" t="s">
        <v>197</v>
      </c>
      <c r="H60" s="57" t="s">
        <v>198</v>
      </c>
      <c r="I60" s="57" t="s">
        <v>199</v>
      </c>
      <c r="J60" s="28" t="s">
        <v>10</v>
      </c>
      <c r="K60" s="28" t="s">
        <v>60</v>
      </c>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row>
    <row r="61" spans="1:47" ht="14.25" x14ac:dyDescent="0.2">
      <c r="A61" s="172">
        <v>46112</v>
      </c>
      <c r="B61" s="5"/>
      <c r="C61" s="5" t="s">
        <v>179</v>
      </c>
      <c r="D61" s="5" t="s">
        <v>180</v>
      </c>
      <c r="E61" s="5" t="s">
        <v>154</v>
      </c>
      <c r="F61" s="89">
        <v>3000</v>
      </c>
      <c r="G61" s="6">
        <v>1</v>
      </c>
      <c r="H61" s="5">
        <v>0.6</v>
      </c>
      <c r="I61" s="89">
        <f>F61*G61</f>
        <v>3000</v>
      </c>
      <c r="J61" s="8"/>
      <c r="K61" s="5"/>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row>
    <row r="62" spans="1:47" ht="14.25" x14ac:dyDescent="0.2">
      <c r="A62" s="172">
        <v>46112</v>
      </c>
      <c r="B62" s="5"/>
      <c r="C62" s="5" t="s">
        <v>182</v>
      </c>
      <c r="D62" s="5" t="s">
        <v>96</v>
      </c>
      <c r="E62" s="5" t="s">
        <v>107</v>
      </c>
      <c r="F62" s="89">
        <v>3000</v>
      </c>
      <c r="G62" s="6">
        <v>1</v>
      </c>
      <c r="H62" s="5">
        <v>1</v>
      </c>
      <c r="I62" s="89">
        <f t="shared" ref="I62:I64" si="0">F62*G62</f>
        <v>3000</v>
      </c>
      <c r="J62" s="8"/>
      <c r="K62" s="5"/>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row>
    <row r="63" spans="1:47" ht="14.25" x14ac:dyDescent="0.2">
      <c r="A63" s="172">
        <v>46112</v>
      </c>
      <c r="B63" s="4"/>
      <c r="C63" s="4" t="s">
        <v>184</v>
      </c>
      <c r="D63" s="5" t="s">
        <v>180</v>
      </c>
      <c r="E63" s="5" t="s">
        <v>161</v>
      </c>
      <c r="F63" s="89">
        <v>3000</v>
      </c>
      <c r="G63" s="6">
        <v>0</v>
      </c>
      <c r="H63" s="7">
        <v>1</v>
      </c>
      <c r="I63" s="89">
        <f t="shared" si="0"/>
        <v>0</v>
      </c>
      <c r="J63" s="8"/>
      <c r="K63" s="5"/>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row>
    <row r="64" spans="1:47" ht="14.25" x14ac:dyDescent="0.2">
      <c r="A64" s="172">
        <v>46112</v>
      </c>
      <c r="B64" s="4"/>
      <c r="C64" s="4" t="s">
        <v>185</v>
      </c>
      <c r="D64" s="5" t="s">
        <v>180</v>
      </c>
      <c r="E64" s="5" t="s">
        <v>101</v>
      </c>
      <c r="F64" s="89">
        <v>3000</v>
      </c>
      <c r="G64" s="16">
        <v>0.2</v>
      </c>
      <c r="H64" s="5">
        <v>1</v>
      </c>
      <c r="I64" s="94">
        <f t="shared" si="0"/>
        <v>600</v>
      </c>
      <c r="J64" s="48"/>
      <c r="K64" s="5"/>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row>
    <row r="65" spans="1:47" ht="15" x14ac:dyDescent="0.2">
      <c r="A65" s="14"/>
      <c r="B65" s="14"/>
      <c r="C65" s="14"/>
      <c r="D65" s="14"/>
      <c r="E65" s="49" t="s">
        <v>71</v>
      </c>
      <c r="F65" s="93">
        <f>SUM(F61:F64)</f>
        <v>12000</v>
      </c>
      <c r="G65" s="14"/>
      <c r="H65" s="19">
        <f>SUM(H61:H64)</f>
        <v>3.6</v>
      </c>
      <c r="I65" s="93">
        <f>SUM(I61:I64)</f>
        <v>6600</v>
      </c>
      <c r="J65" s="14"/>
      <c r="K65" s="14"/>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row>
    <row r="66" spans="1:47" ht="14.25" x14ac:dyDescent="0.2">
      <c r="A66" s="9"/>
      <c r="B66" s="9"/>
      <c r="C66" s="9"/>
      <c r="D66" s="9"/>
      <c r="E66" s="145"/>
      <c r="F66" s="131"/>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row>
    <row r="67" spans="1:47" ht="15" x14ac:dyDescent="0.2">
      <c r="A67" s="276" t="s">
        <v>200</v>
      </c>
      <c r="B67" s="276"/>
      <c r="C67" s="276"/>
      <c r="D67" s="276"/>
      <c r="E67" s="276"/>
      <c r="F67" s="276"/>
      <c r="G67" s="276"/>
      <c r="H67" s="276"/>
      <c r="I67" s="276"/>
      <c r="J67" s="276"/>
      <c r="K67" s="276"/>
      <c r="L67" s="276"/>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row>
    <row r="68" spans="1:47" ht="14.25" x14ac:dyDescent="0.2">
      <c r="A68" s="208" t="s">
        <v>201</v>
      </c>
      <c r="B68" s="208"/>
      <c r="C68" s="208"/>
      <c r="D68" s="208"/>
      <c r="E68" s="208"/>
      <c r="F68" s="208"/>
      <c r="G68" s="208"/>
      <c r="H68" s="189"/>
      <c r="I68" s="189"/>
      <c r="J68" s="189"/>
      <c r="K68" s="189"/>
      <c r="L68" s="18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row>
    <row r="69" spans="1:47" ht="14.25" x14ac:dyDescent="0.2">
      <c r="A69" s="208"/>
      <c r="B69" s="208"/>
      <c r="C69" s="208"/>
      <c r="D69" s="208"/>
      <c r="E69" s="208"/>
      <c r="F69" s="208"/>
      <c r="G69" s="208"/>
      <c r="H69" s="189"/>
      <c r="I69" s="189"/>
      <c r="J69" s="189"/>
      <c r="K69" s="189"/>
      <c r="L69" s="18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row>
    <row r="71" spans="1:47" ht="15" x14ac:dyDescent="0.2">
      <c r="A71" s="171" t="s">
        <v>82</v>
      </c>
      <c r="B71" s="186" t="s">
        <v>188</v>
      </c>
      <c r="C71" s="55" t="s">
        <v>172</v>
      </c>
      <c r="D71" s="55" t="s">
        <v>194</v>
      </c>
      <c r="E71" s="55" t="s">
        <v>195</v>
      </c>
      <c r="F71" s="55" t="s">
        <v>196</v>
      </c>
      <c r="G71" s="56" t="s">
        <v>197</v>
      </c>
      <c r="H71" s="57" t="s">
        <v>198</v>
      </c>
      <c r="I71" s="57" t="s">
        <v>199</v>
      </c>
      <c r="J71" s="28" t="s">
        <v>10</v>
      </c>
      <c r="K71" s="28" t="s">
        <v>60</v>
      </c>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row>
    <row r="72" spans="1:47" ht="14.25" x14ac:dyDescent="0.2">
      <c r="A72" s="172">
        <v>46112</v>
      </c>
      <c r="B72" s="5"/>
      <c r="C72" s="5" t="s">
        <v>179</v>
      </c>
      <c r="D72" s="5" t="s">
        <v>180</v>
      </c>
      <c r="E72" s="5" t="s">
        <v>154</v>
      </c>
      <c r="F72" s="89">
        <v>5000</v>
      </c>
      <c r="G72" s="6">
        <v>1</v>
      </c>
      <c r="H72" s="5">
        <v>0.6</v>
      </c>
      <c r="I72" s="89">
        <f>F72*G72</f>
        <v>5000</v>
      </c>
      <c r="J72" s="8"/>
      <c r="K72" s="5"/>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row>
    <row r="73" spans="1:47" ht="14.25" x14ac:dyDescent="0.2">
      <c r="A73" s="172">
        <v>46112</v>
      </c>
      <c r="B73" s="5"/>
      <c r="C73" s="5" t="s">
        <v>182</v>
      </c>
      <c r="D73" s="5" t="s">
        <v>96</v>
      </c>
      <c r="E73" s="5" t="s">
        <v>107</v>
      </c>
      <c r="F73" s="89">
        <v>8000</v>
      </c>
      <c r="G73" s="6">
        <v>1</v>
      </c>
      <c r="H73" s="5">
        <v>1</v>
      </c>
      <c r="I73" s="89">
        <f t="shared" ref="I73:I75" si="1">F73*G73</f>
        <v>8000</v>
      </c>
      <c r="J73" s="8"/>
      <c r="K73" s="5"/>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row>
    <row r="74" spans="1:47" ht="14.25" x14ac:dyDescent="0.2">
      <c r="A74" s="172">
        <v>46112</v>
      </c>
      <c r="B74" s="4"/>
      <c r="C74" s="4" t="s">
        <v>184</v>
      </c>
      <c r="D74" s="5" t="s">
        <v>180</v>
      </c>
      <c r="E74" s="5" t="s">
        <v>161</v>
      </c>
      <c r="F74" s="89">
        <v>5000</v>
      </c>
      <c r="G74" s="6">
        <v>0</v>
      </c>
      <c r="H74" s="7">
        <v>1</v>
      </c>
      <c r="I74" s="89">
        <f t="shared" si="1"/>
        <v>0</v>
      </c>
      <c r="J74" s="8"/>
      <c r="K74" s="5"/>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row>
    <row r="75" spans="1:47" ht="14.25" x14ac:dyDescent="0.2">
      <c r="A75" s="172">
        <v>46112</v>
      </c>
      <c r="B75" s="4"/>
      <c r="C75" s="4" t="s">
        <v>185</v>
      </c>
      <c r="D75" s="5" t="s">
        <v>180</v>
      </c>
      <c r="E75" s="5" t="s">
        <v>101</v>
      </c>
      <c r="F75" s="89">
        <v>5000</v>
      </c>
      <c r="G75" s="16">
        <v>0.2</v>
      </c>
      <c r="H75" s="5">
        <v>1</v>
      </c>
      <c r="I75" s="94">
        <f t="shared" si="1"/>
        <v>1000</v>
      </c>
      <c r="J75" s="48"/>
      <c r="K75" s="5"/>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row>
    <row r="76" spans="1:47" ht="15" x14ac:dyDescent="0.2">
      <c r="A76" s="14"/>
      <c r="B76" s="14"/>
      <c r="C76" s="14"/>
      <c r="D76" s="14"/>
      <c r="E76" s="49" t="s">
        <v>71</v>
      </c>
      <c r="F76" s="93">
        <f>SUM(F72:F75)</f>
        <v>23000</v>
      </c>
      <c r="G76" s="14"/>
      <c r="H76" s="19">
        <f>SUM(H72:H75)</f>
        <v>3.6</v>
      </c>
      <c r="I76" s="93">
        <f>SUM(I72:I75)</f>
        <v>14000</v>
      </c>
      <c r="J76" s="14"/>
      <c r="K76" s="14"/>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row>
    <row r="77" spans="1:47" ht="14.25" x14ac:dyDescent="0.2">
      <c r="A77" s="9"/>
      <c r="B77" s="9"/>
      <c r="C77" s="9"/>
      <c r="D77" s="9"/>
      <c r="E77" s="145"/>
      <c r="F77" s="131"/>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row>
    <row r="78" spans="1:47" ht="15" x14ac:dyDescent="0.2">
      <c r="A78" s="276" t="s">
        <v>202</v>
      </c>
      <c r="B78" s="276"/>
      <c r="C78" s="276"/>
      <c r="D78" s="276"/>
      <c r="E78" s="276"/>
      <c r="F78" s="276"/>
      <c r="G78" s="276"/>
      <c r="H78" s="276"/>
      <c r="I78" s="276"/>
      <c r="J78" s="276"/>
      <c r="K78" s="276"/>
      <c r="L78" s="276"/>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row>
    <row r="79" spans="1:47" ht="14.25" customHeight="1" x14ac:dyDescent="0.2">
      <c r="A79" s="208" t="s">
        <v>203</v>
      </c>
      <c r="B79" s="208"/>
      <c r="C79" s="208"/>
      <c r="D79" s="208"/>
      <c r="E79" s="208"/>
      <c r="F79" s="208"/>
      <c r="G79" s="208"/>
      <c r="H79" s="189"/>
      <c r="I79" s="189"/>
      <c r="J79" s="189"/>
      <c r="K79" s="189"/>
      <c r="L79" s="18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row>
    <row r="80" spans="1:47" ht="14.25" customHeight="1" x14ac:dyDescent="0.2">
      <c r="A80" s="208"/>
      <c r="B80" s="208"/>
      <c r="C80" s="208"/>
      <c r="D80" s="208"/>
      <c r="E80" s="208"/>
      <c r="F80" s="208"/>
      <c r="G80" s="208"/>
      <c r="H80" s="189"/>
      <c r="I80" s="189"/>
      <c r="J80" s="189"/>
      <c r="K80" s="189"/>
      <c r="L80" s="18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row>
    <row r="81" spans="1:47" ht="14.25" x14ac:dyDescent="0.2">
      <c r="A81" s="9"/>
      <c r="B81" s="9"/>
      <c r="C81" s="9"/>
      <c r="D81" s="9"/>
      <c r="E81" s="145"/>
      <c r="F81" s="131"/>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row>
    <row r="82" spans="1:47" ht="15" x14ac:dyDescent="0.2">
      <c r="A82" s="171" t="s">
        <v>82</v>
      </c>
      <c r="B82" s="187" t="s">
        <v>204</v>
      </c>
      <c r="C82" s="186" t="s">
        <v>188</v>
      </c>
      <c r="D82" s="55" t="s">
        <v>172</v>
      </c>
      <c r="E82" s="55" t="s">
        <v>194</v>
      </c>
      <c r="F82" s="55" t="s">
        <v>195</v>
      </c>
      <c r="G82" s="55" t="s">
        <v>196</v>
      </c>
      <c r="H82" s="56" t="s">
        <v>197</v>
      </c>
      <c r="I82" s="57" t="s">
        <v>198</v>
      </c>
      <c r="J82" s="57" t="s">
        <v>199</v>
      </c>
      <c r="K82" s="28" t="s">
        <v>10</v>
      </c>
      <c r="L82" s="28" t="s">
        <v>60</v>
      </c>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row>
    <row r="83" spans="1:47" ht="14.25" x14ac:dyDescent="0.2">
      <c r="A83" s="172">
        <v>46112</v>
      </c>
      <c r="B83" s="172"/>
      <c r="C83" s="5"/>
      <c r="D83" s="5" t="s">
        <v>179</v>
      </c>
      <c r="E83" s="5" t="s">
        <v>180</v>
      </c>
      <c r="F83" s="5" t="s">
        <v>154</v>
      </c>
      <c r="G83" s="89">
        <v>2000</v>
      </c>
      <c r="H83" s="6">
        <v>1</v>
      </c>
      <c r="I83" s="5">
        <v>0.6</v>
      </c>
      <c r="J83" s="89">
        <f>G83*H83</f>
        <v>2000</v>
      </c>
      <c r="K83" s="8"/>
      <c r="L83" s="5"/>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row>
    <row r="84" spans="1:47" ht="14.25" x14ac:dyDescent="0.2">
      <c r="A84" s="172">
        <v>46112</v>
      </c>
      <c r="B84" s="172"/>
      <c r="C84" s="5"/>
      <c r="D84" s="5" t="s">
        <v>182</v>
      </c>
      <c r="E84" s="5" t="s">
        <v>96</v>
      </c>
      <c r="F84" s="5" t="s">
        <v>107</v>
      </c>
      <c r="G84" s="89">
        <v>2000</v>
      </c>
      <c r="H84" s="6">
        <v>1</v>
      </c>
      <c r="I84" s="5">
        <v>1</v>
      </c>
      <c r="J84" s="89">
        <f t="shared" ref="J84:J86" si="2">G84*H84</f>
        <v>2000</v>
      </c>
      <c r="K84" s="8"/>
      <c r="L84" s="5"/>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row>
    <row r="85" spans="1:47" ht="14.25" x14ac:dyDescent="0.2">
      <c r="A85" s="172">
        <v>46112</v>
      </c>
      <c r="B85" s="182"/>
      <c r="C85" s="4"/>
      <c r="D85" s="4" t="s">
        <v>184</v>
      </c>
      <c r="E85" s="5" t="s">
        <v>180</v>
      </c>
      <c r="F85" s="5" t="s">
        <v>161</v>
      </c>
      <c r="G85" s="89">
        <v>2000</v>
      </c>
      <c r="H85" s="6">
        <v>0</v>
      </c>
      <c r="I85" s="7">
        <v>1</v>
      </c>
      <c r="J85" s="89">
        <f t="shared" si="2"/>
        <v>0</v>
      </c>
      <c r="K85" s="8"/>
      <c r="L85" s="5"/>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row>
    <row r="86" spans="1:47" ht="14.25" x14ac:dyDescent="0.2">
      <c r="A86" s="172">
        <v>46112</v>
      </c>
      <c r="B86" s="182"/>
      <c r="C86" s="4"/>
      <c r="D86" s="4" t="s">
        <v>185</v>
      </c>
      <c r="E86" s="5" t="s">
        <v>180</v>
      </c>
      <c r="F86" s="5" t="s">
        <v>101</v>
      </c>
      <c r="G86" s="89">
        <v>2000</v>
      </c>
      <c r="H86" s="16">
        <v>0.2</v>
      </c>
      <c r="I86" s="5">
        <v>1</v>
      </c>
      <c r="J86" s="94">
        <f t="shared" si="2"/>
        <v>400</v>
      </c>
      <c r="K86" s="48"/>
      <c r="L86" s="5"/>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row>
    <row r="87" spans="1:47" ht="15" x14ac:dyDescent="0.2">
      <c r="A87" s="14"/>
      <c r="B87" s="14"/>
      <c r="C87" s="14"/>
      <c r="D87" s="14"/>
      <c r="E87" s="14"/>
      <c r="F87" s="49" t="s">
        <v>71</v>
      </c>
      <c r="G87" s="93">
        <f>SUM(G83:G86)</f>
        <v>8000</v>
      </c>
      <c r="H87" s="14"/>
      <c r="I87" s="19">
        <f>SUM(I83:I86)</f>
        <v>3.6</v>
      </c>
      <c r="J87" s="93">
        <f>SUM(J83:J86)</f>
        <v>4400</v>
      </c>
      <c r="K87" s="14"/>
      <c r="L87" s="14"/>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row>
    <row r="88" spans="1:47" ht="14.25" x14ac:dyDescent="0.2">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row>
    <row r="89" spans="1:47" ht="15" x14ac:dyDescent="0.2">
      <c r="A89" s="276" t="s">
        <v>205</v>
      </c>
      <c r="B89" s="276"/>
      <c r="C89" s="276"/>
      <c r="D89" s="276"/>
      <c r="E89" s="276"/>
      <c r="F89" s="276"/>
      <c r="G89" s="276"/>
      <c r="H89" s="276"/>
      <c r="I89" s="276"/>
      <c r="J89" s="276"/>
      <c r="K89" s="276"/>
      <c r="L89" s="276"/>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row>
    <row r="90" spans="1:47" ht="14.25" x14ac:dyDescent="0.2">
      <c r="A90" s="208" t="s">
        <v>206</v>
      </c>
      <c r="B90" s="208"/>
      <c r="C90" s="208"/>
      <c r="D90" s="208"/>
      <c r="E90" s="208"/>
      <c r="F90" s="208"/>
      <c r="G90" s="208"/>
      <c r="H90" s="189"/>
      <c r="I90" s="189"/>
      <c r="J90" s="189"/>
      <c r="K90" s="189"/>
      <c r="L90" s="18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row>
    <row r="91" spans="1:47" ht="14.25" x14ac:dyDescent="0.2">
      <c r="A91" s="208"/>
      <c r="B91" s="208"/>
      <c r="C91" s="208"/>
      <c r="D91" s="208"/>
      <c r="E91" s="208"/>
      <c r="F91" s="208"/>
      <c r="G91" s="208"/>
      <c r="H91" s="189"/>
      <c r="I91" s="189"/>
      <c r="J91" s="189"/>
      <c r="K91" s="189"/>
      <c r="L91" s="18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row>
    <row r="92" spans="1:47" ht="14.25" x14ac:dyDescent="0.2">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row>
    <row r="93" spans="1:47" ht="15" customHeight="1" x14ac:dyDescent="0.2">
      <c r="A93" s="180" t="s">
        <v>82</v>
      </c>
      <c r="B93" s="180" t="s">
        <v>207</v>
      </c>
      <c r="C93" s="186" t="s">
        <v>188</v>
      </c>
      <c r="D93" s="55" t="s">
        <v>172</v>
      </c>
      <c r="E93" s="55" t="s">
        <v>194</v>
      </c>
      <c r="F93" s="55" t="s">
        <v>195</v>
      </c>
      <c r="G93" s="181" t="s">
        <v>208</v>
      </c>
      <c r="H93" s="177" t="s">
        <v>197</v>
      </c>
      <c r="I93" s="180" t="s">
        <v>209</v>
      </c>
      <c r="J93" s="177" t="s">
        <v>10</v>
      </c>
      <c r="K93" s="28" t="s">
        <v>60</v>
      </c>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row>
    <row r="94" spans="1:47" ht="42.75" customHeight="1" x14ac:dyDescent="0.2">
      <c r="A94" s="74" t="s">
        <v>210</v>
      </c>
      <c r="B94" s="146" t="s">
        <v>211</v>
      </c>
      <c r="C94" s="125"/>
      <c r="D94" s="125" t="s">
        <v>212</v>
      </c>
      <c r="E94" s="148"/>
      <c r="F94" s="147"/>
      <c r="G94" s="147">
        <v>1500</v>
      </c>
      <c r="H94" s="148">
        <v>1</v>
      </c>
      <c r="I94" s="147">
        <f>G94*H94</f>
        <v>1500</v>
      </c>
      <c r="J94" s="48"/>
      <c r="K94" s="74"/>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row>
    <row r="95" spans="1:47" ht="28.5" x14ac:dyDescent="0.2">
      <c r="A95" s="173">
        <v>46002</v>
      </c>
      <c r="B95" s="146" t="s">
        <v>213</v>
      </c>
      <c r="C95" s="125"/>
      <c r="D95" s="125" t="s">
        <v>179</v>
      </c>
      <c r="E95" s="148"/>
      <c r="F95" s="147"/>
      <c r="G95" s="147">
        <v>500</v>
      </c>
      <c r="H95" s="148">
        <v>1</v>
      </c>
      <c r="I95" s="147">
        <f>G95*H95</f>
        <v>500</v>
      </c>
      <c r="J95" s="48" t="s">
        <v>214</v>
      </c>
      <c r="K95" s="74"/>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row>
    <row r="96" spans="1:47" ht="28.5" x14ac:dyDescent="0.2">
      <c r="A96" s="173">
        <v>46052</v>
      </c>
      <c r="B96" s="146" t="s">
        <v>215</v>
      </c>
      <c r="C96" s="125"/>
      <c r="D96" s="125" t="s">
        <v>216</v>
      </c>
      <c r="E96" s="148"/>
      <c r="F96" s="147"/>
      <c r="G96" s="147">
        <v>2000</v>
      </c>
      <c r="H96" s="148">
        <v>0</v>
      </c>
      <c r="I96" s="147">
        <f>G96*H96</f>
        <v>0</v>
      </c>
      <c r="J96" s="48" t="s">
        <v>217</v>
      </c>
      <c r="K96" s="74"/>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row>
    <row r="97" spans="1:47" ht="15" x14ac:dyDescent="0.2">
      <c r="A97" s="14"/>
      <c r="B97" s="14"/>
      <c r="C97" s="14"/>
      <c r="D97" s="49" t="s">
        <v>71</v>
      </c>
      <c r="E97" s="15"/>
      <c r="F97" s="93"/>
      <c r="G97" s="93">
        <f>SUM(G94:G96)</f>
        <v>4000</v>
      </c>
      <c r="H97" s="15"/>
      <c r="I97" s="93">
        <f>SUM(I94:I96)</f>
        <v>2000</v>
      </c>
      <c r="J97" s="19"/>
      <c r="K97" s="15"/>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row>
    <row r="98" spans="1:47" ht="15.75" customHeight="1" x14ac:dyDescent="0.2">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row>
    <row r="99" spans="1:47" ht="15.75" customHeight="1" x14ac:dyDescent="0.2">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row>
    <row r="100" spans="1:47" ht="15.7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row>
    <row r="101" spans="1:47" ht="15.7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row>
    <row r="102" spans="1:47" ht="15.7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row>
    <row r="103" spans="1:47" ht="15.7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row>
    <row r="104" spans="1:47" ht="15.7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row>
    <row r="105" spans="1:47" ht="15.7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row>
    <row r="106" spans="1:47" ht="15.7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row>
    <row r="107" spans="1:47" ht="15.7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row>
  </sheetData>
  <mergeCells count="49">
    <mergeCell ref="A89:L89"/>
    <mergeCell ref="A24:F24"/>
    <mergeCell ref="A25:F25"/>
    <mergeCell ref="A26:F26"/>
    <mergeCell ref="A1:L1"/>
    <mergeCell ref="A2:L5"/>
    <mergeCell ref="A7:L7"/>
    <mergeCell ref="A22:F22"/>
    <mergeCell ref="A23:F23"/>
    <mergeCell ref="A19:L19"/>
    <mergeCell ref="A20:L20"/>
    <mergeCell ref="A8:L17"/>
    <mergeCell ref="E27:H27"/>
    <mergeCell ref="A79:G80"/>
    <mergeCell ref="H34:H37"/>
    <mergeCell ref="A27:D27"/>
    <mergeCell ref="A90:G91"/>
    <mergeCell ref="A30:G32"/>
    <mergeCell ref="A57:G58"/>
    <mergeCell ref="A68:G69"/>
    <mergeCell ref="G34:G37"/>
    <mergeCell ref="A56:L56"/>
    <mergeCell ref="A67:L67"/>
    <mergeCell ref="A78:L78"/>
    <mergeCell ref="A49:A51"/>
    <mergeCell ref="B49:B51"/>
    <mergeCell ref="C49:C51"/>
    <mergeCell ref="D49:D51"/>
    <mergeCell ref="E49:E51"/>
    <mergeCell ref="F49:F51"/>
    <mergeCell ref="G49:G51"/>
    <mergeCell ref="H49:H51"/>
    <mergeCell ref="A29:L29"/>
    <mergeCell ref="A44:L44"/>
    <mergeCell ref="I34:I37"/>
    <mergeCell ref="J34:J37"/>
    <mergeCell ref="B34:B37"/>
    <mergeCell ref="C34:C37"/>
    <mergeCell ref="D34:D37"/>
    <mergeCell ref="E34:E37"/>
    <mergeCell ref="F34:F37"/>
    <mergeCell ref="K34:K37"/>
    <mergeCell ref="L34:L37"/>
    <mergeCell ref="A34:A37"/>
    <mergeCell ref="I49:I51"/>
    <mergeCell ref="J49:J51"/>
    <mergeCell ref="K49:K51"/>
    <mergeCell ref="L49:L51"/>
    <mergeCell ref="A45:G47"/>
  </mergeCells>
  <dataValidations count="2">
    <dataValidation type="list" allowBlank="1" showInputMessage="1" showErrorMessage="1" sqref="E38:E41 E52:E53" xr:uid="{1BAEE22B-2E27-42F6-A747-446212F8A17E}">
      <formula1>"Junior,Intermediate,Senior"</formula1>
    </dataValidation>
    <dataValidation type="list" allowBlank="1" showInputMessage="1" showErrorMessage="1" sqref="F83:F86 F38:F41 F52:F53 E61:E64 E72:E75" xr:uid="{9CF1C3D2-5A7F-4623-8DE1-B0AF926AD3E5}">
      <formula1>$AA$3:$AA$15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O45"/>
  <sheetViews>
    <sheetView topLeftCell="A23" workbookViewId="0">
      <selection activeCell="A2" sqref="A2:F3"/>
    </sheetView>
  </sheetViews>
  <sheetFormatPr defaultColWidth="0" defaultRowHeight="15.75" customHeight="1" x14ac:dyDescent="0.2"/>
  <cols>
    <col min="1" max="1" width="63.85546875" style="35" customWidth="1"/>
    <col min="2" max="2" width="26.85546875" style="35" customWidth="1"/>
    <col min="3" max="3" width="17.5703125" style="35" customWidth="1"/>
    <col min="4" max="4" width="24.140625" style="35" customWidth="1"/>
    <col min="5" max="5" width="18" style="35" customWidth="1"/>
    <col min="6" max="6" width="8.28515625" style="35" customWidth="1"/>
    <col min="7" max="7" width="11.140625" style="35" customWidth="1"/>
    <col min="8" max="8" width="13" style="35" bestFit="1" customWidth="1"/>
    <col min="9" max="9" width="12.28515625" style="35" bestFit="1" customWidth="1"/>
    <col min="10" max="10" width="16.140625" style="35" bestFit="1" customWidth="1"/>
    <col min="11" max="11" width="16.7109375" style="35" customWidth="1"/>
    <col min="12" max="12" width="22.85546875" style="35" customWidth="1"/>
    <col min="13" max="13" width="11.5703125" style="35" customWidth="1"/>
    <col min="14" max="14" width="16.85546875" style="35" customWidth="1"/>
    <col min="15" max="15" width="23.28515625" style="35" customWidth="1"/>
    <col min="16" max="16384" width="0" style="35" hidden="1"/>
  </cols>
  <sheetData>
    <row r="1" spans="1:15" ht="15.75" customHeight="1" x14ac:dyDescent="0.2">
      <c r="A1" s="205" t="s">
        <v>218</v>
      </c>
      <c r="B1" s="205"/>
      <c r="C1" s="205"/>
      <c r="D1" s="205"/>
      <c r="E1" s="205"/>
      <c r="F1" s="205"/>
      <c r="G1" s="205"/>
      <c r="H1" s="205"/>
      <c r="I1" s="205"/>
      <c r="J1" s="205"/>
      <c r="K1" s="205"/>
      <c r="L1" s="205"/>
      <c r="M1" s="205"/>
      <c r="N1" s="205"/>
      <c r="O1" s="205"/>
    </row>
    <row r="2" spans="1:15" ht="15.75" customHeight="1" x14ac:dyDescent="0.2">
      <c r="A2" s="207" t="s">
        <v>305</v>
      </c>
      <c r="B2" s="208"/>
      <c r="C2" s="208"/>
      <c r="D2" s="208"/>
      <c r="E2" s="208"/>
      <c r="F2" s="208"/>
      <c r="G2" s="306"/>
      <c r="H2" s="306"/>
      <c r="I2" s="306"/>
      <c r="J2" s="306"/>
      <c r="K2" s="306"/>
      <c r="L2" s="306"/>
      <c r="M2" s="306"/>
      <c r="N2" s="306"/>
      <c r="O2" s="306"/>
    </row>
    <row r="3" spans="1:15" ht="15.75" customHeight="1" x14ac:dyDescent="0.2">
      <c r="A3" s="208"/>
      <c r="B3" s="208"/>
      <c r="C3" s="208"/>
      <c r="D3" s="208"/>
      <c r="E3" s="208"/>
      <c r="F3" s="208"/>
      <c r="G3" s="306"/>
      <c r="H3" s="306"/>
      <c r="I3" s="306"/>
      <c r="J3" s="306"/>
      <c r="K3" s="306"/>
      <c r="L3" s="306"/>
      <c r="M3" s="306"/>
      <c r="N3" s="306"/>
      <c r="O3" s="306"/>
    </row>
    <row r="4" spans="1:15" ht="15.75" customHeight="1" x14ac:dyDescent="0.2">
      <c r="A4" s="58"/>
      <c r="B4" s="58"/>
      <c r="C4" s="58"/>
      <c r="D4" s="58"/>
      <c r="E4" s="58"/>
      <c r="F4" s="58"/>
      <c r="G4" s="58"/>
      <c r="H4" s="58"/>
      <c r="I4" s="58"/>
      <c r="J4" s="58"/>
      <c r="K4" s="58"/>
      <c r="L4" s="58"/>
      <c r="M4" s="58"/>
      <c r="N4" s="58"/>
      <c r="O4" s="162"/>
    </row>
    <row r="5" spans="1:15" ht="15.75" customHeight="1" x14ac:dyDescent="0.2">
      <c r="A5" s="59" t="s">
        <v>219</v>
      </c>
      <c r="B5" s="60" t="s">
        <v>78</v>
      </c>
      <c r="C5" s="9"/>
      <c r="D5" s="58"/>
      <c r="E5" s="58"/>
      <c r="F5" s="58"/>
      <c r="G5" s="58"/>
      <c r="H5" s="58"/>
      <c r="I5" s="58"/>
      <c r="J5" s="58"/>
      <c r="K5" s="58"/>
      <c r="L5" s="9"/>
      <c r="M5" s="9"/>
      <c r="N5" s="162"/>
      <c r="O5" s="162"/>
    </row>
    <row r="6" spans="1:15" ht="15.75" customHeight="1" x14ac:dyDescent="0.2">
      <c r="A6" s="58"/>
      <c r="B6" s="58"/>
      <c r="C6" s="58"/>
      <c r="D6" s="58"/>
      <c r="E6" s="58"/>
      <c r="F6" s="58"/>
      <c r="G6" s="58"/>
      <c r="H6" s="58"/>
      <c r="I6" s="58"/>
      <c r="J6" s="58"/>
      <c r="K6" s="58"/>
      <c r="L6" s="9"/>
      <c r="M6" s="9"/>
      <c r="N6" s="162"/>
      <c r="O6" s="162"/>
    </row>
    <row r="7" spans="1:15" ht="15" x14ac:dyDescent="0.2">
      <c r="A7" s="305" t="s">
        <v>220</v>
      </c>
      <c r="B7" s="276"/>
      <c r="C7" s="276"/>
      <c r="D7" s="276"/>
      <c r="E7" s="276"/>
      <c r="F7" s="276"/>
      <c r="G7" s="276"/>
      <c r="H7" s="276"/>
      <c r="I7" s="276"/>
      <c r="J7" s="276"/>
      <c r="K7" s="276"/>
      <c r="L7" s="276"/>
      <c r="M7" s="276"/>
      <c r="N7" s="276"/>
      <c r="O7" s="276"/>
    </row>
    <row r="8" spans="1:15" ht="15.75" customHeight="1" x14ac:dyDescent="0.2">
      <c r="A8" s="208" t="s">
        <v>221</v>
      </c>
      <c r="B8" s="208"/>
      <c r="C8" s="208"/>
      <c r="D8" s="208"/>
      <c r="E8" s="208"/>
      <c r="F8" s="208"/>
      <c r="G8" s="208"/>
      <c r="H8" s="208"/>
      <c r="I8" s="208"/>
      <c r="J8" s="208"/>
      <c r="K8" s="208"/>
      <c r="L8" s="208"/>
      <c r="M8" s="208"/>
      <c r="N8" s="208"/>
      <c r="O8" s="208"/>
    </row>
    <row r="9" spans="1:15" ht="15.75" customHeight="1" x14ac:dyDescent="0.2">
      <c r="A9" s="58"/>
      <c r="B9" s="58"/>
      <c r="C9" s="58"/>
      <c r="D9" s="58"/>
      <c r="E9" s="58"/>
      <c r="F9" s="58"/>
      <c r="G9" s="58"/>
      <c r="H9" s="58"/>
      <c r="I9" s="58"/>
      <c r="J9" s="58"/>
      <c r="K9" s="58"/>
      <c r="L9" s="9"/>
      <c r="M9" s="9"/>
      <c r="N9" s="162"/>
      <c r="O9" s="162"/>
    </row>
    <row r="10" spans="1:15" ht="14.65" customHeight="1" x14ac:dyDescent="0.2">
      <c r="A10" s="61" t="s">
        <v>222</v>
      </c>
      <c r="B10" s="59" t="s">
        <v>54</v>
      </c>
      <c r="C10" s="59" t="s">
        <v>223</v>
      </c>
      <c r="D10" s="59" t="s">
        <v>224</v>
      </c>
      <c r="E10" s="59" t="s">
        <v>225</v>
      </c>
      <c r="F10" s="59" t="s">
        <v>226</v>
      </c>
      <c r="G10" s="59"/>
      <c r="H10" s="59" t="s">
        <v>227</v>
      </c>
      <c r="I10" s="59" t="s">
        <v>228</v>
      </c>
      <c r="J10" s="59" t="s">
        <v>24</v>
      </c>
      <c r="K10" s="59" t="s">
        <v>229</v>
      </c>
      <c r="L10" s="59" t="s">
        <v>230</v>
      </c>
      <c r="M10" s="59" t="s">
        <v>231</v>
      </c>
      <c r="N10" s="59" t="s">
        <v>199</v>
      </c>
      <c r="O10" s="19" t="s">
        <v>60</v>
      </c>
    </row>
    <row r="11" spans="1:15" ht="14.25" x14ac:dyDescent="0.2">
      <c r="A11" s="62" t="s">
        <v>232</v>
      </c>
      <c r="B11" s="63" t="s">
        <v>233</v>
      </c>
      <c r="C11" s="63" t="s">
        <v>180</v>
      </c>
      <c r="D11" s="63" t="s">
        <v>234</v>
      </c>
      <c r="E11" s="88">
        <v>1000</v>
      </c>
      <c r="F11" s="303">
        <v>500</v>
      </c>
      <c r="G11" s="303"/>
      <c r="H11" s="88">
        <v>0</v>
      </c>
      <c r="I11" s="88">
        <v>0</v>
      </c>
      <c r="J11" s="88">
        <v>100</v>
      </c>
      <c r="K11" s="88">
        <v>400</v>
      </c>
      <c r="L11" s="64">
        <v>0.15</v>
      </c>
      <c r="M11" s="64">
        <v>0.75</v>
      </c>
      <c r="N11" s="89">
        <f t="shared" ref="N11:N16" si="0">J11*M11</f>
        <v>75</v>
      </c>
      <c r="O11" s="5"/>
    </row>
    <row r="12" spans="1:15" ht="14.25" customHeight="1" x14ac:dyDescent="0.2">
      <c r="A12" s="65" t="s">
        <v>235</v>
      </c>
      <c r="B12" s="63" t="s">
        <v>233</v>
      </c>
      <c r="C12" s="63" t="s">
        <v>180</v>
      </c>
      <c r="D12" s="63" t="s">
        <v>234</v>
      </c>
      <c r="E12" s="88">
        <v>1000</v>
      </c>
      <c r="F12" s="303">
        <v>500</v>
      </c>
      <c r="G12" s="303"/>
      <c r="H12" s="88">
        <v>0</v>
      </c>
      <c r="I12" s="88">
        <v>0</v>
      </c>
      <c r="J12" s="88">
        <v>100</v>
      </c>
      <c r="K12" s="88">
        <v>400</v>
      </c>
      <c r="L12" s="64">
        <v>0.15</v>
      </c>
      <c r="M12" s="64">
        <v>0.75</v>
      </c>
      <c r="N12" s="89">
        <f t="shared" si="0"/>
        <v>75</v>
      </c>
      <c r="O12" s="5"/>
    </row>
    <row r="13" spans="1:15" ht="14.25" customHeight="1" x14ac:dyDescent="0.2">
      <c r="A13" s="65" t="s">
        <v>236</v>
      </c>
      <c r="B13" s="63" t="s">
        <v>233</v>
      </c>
      <c r="C13" s="63" t="s">
        <v>180</v>
      </c>
      <c r="D13" s="63" t="s">
        <v>234</v>
      </c>
      <c r="E13" s="88">
        <v>1000</v>
      </c>
      <c r="F13" s="303">
        <v>500</v>
      </c>
      <c r="G13" s="303"/>
      <c r="H13" s="88">
        <v>0</v>
      </c>
      <c r="I13" s="88">
        <v>0</v>
      </c>
      <c r="J13" s="88">
        <v>100</v>
      </c>
      <c r="K13" s="88">
        <v>400</v>
      </c>
      <c r="L13" s="64">
        <v>0.15</v>
      </c>
      <c r="M13" s="64">
        <v>0.75</v>
      </c>
      <c r="N13" s="89">
        <f t="shared" si="0"/>
        <v>75</v>
      </c>
      <c r="O13" s="5"/>
    </row>
    <row r="14" spans="1:15" ht="14.25" customHeight="1" x14ac:dyDescent="0.2">
      <c r="A14" s="65" t="s">
        <v>237</v>
      </c>
      <c r="B14" s="63" t="s">
        <v>233</v>
      </c>
      <c r="C14" s="63" t="s">
        <v>180</v>
      </c>
      <c r="D14" s="63" t="s">
        <v>234</v>
      </c>
      <c r="E14" s="88">
        <v>1000</v>
      </c>
      <c r="F14" s="303">
        <v>500</v>
      </c>
      <c r="G14" s="303"/>
      <c r="H14" s="88">
        <v>0</v>
      </c>
      <c r="I14" s="88">
        <v>0</v>
      </c>
      <c r="J14" s="88">
        <v>100</v>
      </c>
      <c r="K14" s="88">
        <v>400</v>
      </c>
      <c r="L14" s="64">
        <v>0.5</v>
      </c>
      <c r="M14" s="64">
        <v>0.5</v>
      </c>
      <c r="N14" s="89">
        <f t="shared" si="0"/>
        <v>50</v>
      </c>
      <c r="O14" s="5"/>
    </row>
    <row r="15" spans="1:15" ht="14.25" x14ac:dyDescent="0.2">
      <c r="A15" s="65" t="s">
        <v>238</v>
      </c>
      <c r="B15" s="63" t="s">
        <v>233</v>
      </c>
      <c r="C15" s="63" t="s">
        <v>180</v>
      </c>
      <c r="D15" s="63" t="s">
        <v>234</v>
      </c>
      <c r="E15" s="88">
        <v>1000</v>
      </c>
      <c r="F15" s="303">
        <v>500</v>
      </c>
      <c r="G15" s="303"/>
      <c r="H15" s="88">
        <v>0</v>
      </c>
      <c r="I15" s="88">
        <v>0</v>
      </c>
      <c r="J15" s="88">
        <v>100</v>
      </c>
      <c r="K15" s="88">
        <v>400</v>
      </c>
      <c r="L15" s="64">
        <v>0.5</v>
      </c>
      <c r="M15" s="64">
        <v>0.5</v>
      </c>
      <c r="N15" s="89">
        <f t="shared" si="0"/>
        <v>50</v>
      </c>
      <c r="O15" s="5"/>
    </row>
    <row r="16" spans="1:15" ht="14.25" x14ac:dyDescent="0.2">
      <c r="A16" s="62" t="s">
        <v>239</v>
      </c>
      <c r="B16" s="63" t="s">
        <v>233</v>
      </c>
      <c r="C16" s="63" t="s">
        <v>180</v>
      </c>
      <c r="D16" s="63" t="s">
        <v>234</v>
      </c>
      <c r="E16" s="88">
        <v>1000</v>
      </c>
      <c r="F16" s="303">
        <v>500</v>
      </c>
      <c r="G16" s="303"/>
      <c r="H16" s="88">
        <v>0</v>
      </c>
      <c r="I16" s="88">
        <v>0</v>
      </c>
      <c r="J16" s="88">
        <v>100</v>
      </c>
      <c r="K16" s="88">
        <v>400</v>
      </c>
      <c r="L16" s="64">
        <v>0.5</v>
      </c>
      <c r="M16" s="64">
        <v>0.5</v>
      </c>
      <c r="N16" s="89">
        <f t="shared" si="0"/>
        <v>50</v>
      </c>
      <c r="O16" s="5"/>
    </row>
    <row r="17" spans="1:15" ht="15" x14ac:dyDescent="0.2">
      <c r="A17" s="66" t="s">
        <v>240</v>
      </c>
      <c r="B17" s="67"/>
      <c r="C17" s="67"/>
      <c r="D17" s="67"/>
      <c r="E17" s="91">
        <f>SUM(E11:E16)</f>
        <v>6000</v>
      </c>
      <c r="F17" s="301">
        <f>SUM(F11:F16)</f>
        <v>3000</v>
      </c>
      <c r="G17" s="301"/>
      <c r="H17" s="91">
        <f>SUM(H11:H16)</f>
        <v>0</v>
      </c>
      <c r="I17" s="91">
        <f>SUM(I11:I16)</f>
        <v>0</v>
      </c>
      <c r="J17" s="91">
        <f>SUM(J11:J16)</f>
        <v>600</v>
      </c>
      <c r="K17" s="91">
        <f>SUM(K11:K16)</f>
        <v>2400</v>
      </c>
      <c r="L17" s="67"/>
      <c r="M17" s="67"/>
      <c r="N17" s="90">
        <f>SUM(N11:N16)</f>
        <v>375</v>
      </c>
      <c r="O17" s="67"/>
    </row>
    <row r="18" spans="1:15" ht="18" x14ac:dyDescent="0.2">
      <c r="A18" s="68"/>
      <c r="B18" s="68"/>
      <c r="C18" s="68"/>
      <c r="D18" s="68"/>
      <c r="E18" s="68"/>
      <c r="F18" s="68"/>
      <c r="G18" s="68"/>
      <c r="H18" s="68"/>
      <c r="I18" s="68"/>
      <c r="J18" s="68"/>
      <c r="K18" s="68"/>
      <c r="L18" s="68"/>
      <c r="M18" s="68"/>
      <c r="N18" s="68"/>
      <c r="O18" s="68"/>
    </row>
    <row r="19" spans="1:15" ht="15" x14ac:dyDescent="0.2">
      <c r="A19" s="305" t="s">
        <v>241</v>
      </c>
      <c r="B19" s="276"/>
      <c r="C19" s="276"/>
      <c r="D19" s="276"/>
      <c r="E19" s="276"/>
      <c r="F19" s="276"/>
      <c r="G19" s="276"/>
      <c r="H19" s="276"/>
      <c r="I19" s="276"/>
      <c r="J19" s="276"/>
      <c r="K19" s="276"/>
      <c r="L19" s="276"/>
      <c r="M19" s="276"/>
      <c r="N19" s="276"/>
      <c r="O19" s="276"/>
    </row>
    <row r="20" spans="1:15" ht="14.25" x14ac:dyDescent="0.2">
      <c r="A20" s="208" t="s">
        <v>242</v>
      </c>
      <c r="B20" s="208"/>
      <c r="C20" s="208"/>
      <c r="D20" s="208"/>
      <c r="E20" s="208"/>
      <c r="F20" s="208"/>
      <c r="G20" s="208"/>
      <c r="H20" s="208"/>
      <c r="I20" s="208"/>
      <c r="J20" s="208"/>
      <c r="K20" s="208"/>
      <c r="L20" s="208"/>
      <c r="M20" s="208"/>
      <c r="N20" s="208"/>
      <c r="O20" s="208"/>
    </row>
    <row r="21" spans="1:15" ht="14.25" x14ac:dyDescent="0.2">
      <c r="A21" s="58"/>
      <c r="B21" s="58"/>
      <c r="C21" s="58"/>
      <c r="D21" s="58"/>
      <c r="E21" s="58"/>
      <c r="F21" s="58"/>
      <c r="G21" s="58"/>
      <c r="H21" s="58"/>
      <c r="I21" s="58"/>
      <c r="J21" s="58"/>
      <c r="K21" s="58"/>
      <c r="L21" s="9"/>
      <c r="M21" s="9"/>
      <c r="N21" s="162"/>
      <c r="O21" s="162"/>
    </row>
    <row r="22" spans="1:15" ht="15" x14ac:dyDescent="0.2">
      <c r="A22" s="61" t="s">
        <v>222</v>
      </c>
      <c r="B22" s="59" t="s">
        <v>54</v>
      </c>
      <c r="C22" s="59" t="s">
        <v>223</v>
      </c>
      <c r="D22" s="59" t="s">
        <v>224</v>
      </c>
      <c r="E22" s="59" t="s">
        <v>225</v>
      </c>
      <c r="F22" s="59" t="s">
        <v>226</v>
      </c>
      <c r="G22" s="59"/>
      <c r="H22" s="59" t="s">
        <v>227</v>
      </c>
      <c r="I22" s="59" t="s">
        <v>228</v>
      </c>
      <c r="J22" s="59" t="s">
        <v>24</v>
      </c>
      <c r="K22" s="59" t="s">
        <v>229</v>
      </c>
      <c r="L22" s="59" t="s">
        <v>230</v>
      </c>
      <c r="M22" s="59" t="s">
        <v>231</v>
      </c>
      <c r="N22" s="59" t="s">
        <v>199</v>
      </c>
      <c r="O22" s="19" t="s">
        <v>60</v>
      </c>
    </row>
    <row r="23" spans="1:15" ht="14.25" x14ac:dyDescent="0.2">
      <c r="A23" s="62" t="s">
        <v>243</v>
      </c>
      <c r="B23" s="63" t="s">
        <v>244</v>
      </c>
      <c r="C23" s="63" t="s">
        <v>96</v>
      </c>
      <c r="D23" s="63" t="s">
        <v>234</v>
      </c>
      <c r="E23" s="88">
        <v>1000</v>
      </c>
      <c r="F23" s="303">
        <v>500</v>
      </c>
      <c r="G23" s="303"/>
      <c r="H23" s="88">
        <v>0</v>
      </c>
      <c r="I23" s="88">
        <v>0</v>
      </c>
      <c r="J23" s="88">
        <v>100</v>
      </c>
      <c r="K23" s="88">
        <v>400</v>
      </c>
      <c r="L23" s="64">
        <v>0</v>
      </c>
      <c r="M23" s="64">
        <v>1</v>
      </c>
      <c r="N23" s="89">
        <f t="shared" ref="N23:N24" si="1">J23*M23</f>
        <v>100</v>
      </c>
      <c r="O23" s="5"/>
    </row>
    <row r="24" spans="1:15" ht="14.25" x14ac:dyDescent="0.2">
      <c r="A24" s="65" t="s">
        <v>245</v>
      </c>
      <c r="B24" s="63" t="s">
        <v>244</v>
      </c>
      <c r="C24" s="63" t="s">
        <v>192</v>
      </c>
      <c r="D24" s="63" t="s">
        <v>234</v>
      </c>
      <c r="E24" s="88">
        <v>1000</v>
      </c>
      <c r="F24" s="303">
        <v>500</v>
      </c>
      <c r="G24" s="303"/>
      <c r="H24" s="88">
        <v>0</v>
      </c>
      <c r="I24" s="88">
        <v>0</v>
      </c>
      <c r="J24" s="88">
        <v>100</v>
      </c>
      <c r="K24" s="88">
        <v>400</v>
      </c>
      <c r="L24" s="64">
        <v>0</v>
      </c>
      <c r="M24" s="64">
        <v>1</v>
      </c>
      <c r="N24" s="89">
        <f t="shared" si="1"/>
        <v>100</v>
      </c>
      <c r="O24" s="5"/>
    </row>
    <row r="25" spans="1:15" ht="15" x14ac:dyDescent="0.2">
      <c r="A25" s="66" t="s">
        <v>240</v>
      </c>
      <c r="B25" s="67"/>
      <c r="C25" s="67"/>
      <c r="D25" s="67"/>
      <c r="E25" s="91">
        <f>SUM(E23:E24)</f>
        <v>2000</v>
      </c>
      <c r="F25" s="301">
        <f>SUM(F23:F24)</f>
        <v>1000</v>
      </c>
      <c r="G25" s="301"/>
      <c r="H25" s="91">
        <f>SUM(H23:H24)</f>
        <v>0</v>
      </c>
      <c r="I25" s="91">
        <f>SUM(I23:I24)</f>
        <v>0</v>
      </c>
      <c r="J25" s="91">
        <f>SUM(J23:J24)</f>
        <v>200</v>
      </c>
      <c r="K25" s="91">
        <f>SUM(K23:K24)</f>
        <v>800</v>
      </c>
      <c r="L25" s="67"/>
      <c r="M25" s="67"/>
      <c r="N25" s="90">
        <f>SUM(N23:N24)</f>
        <v>200</v>
      </c>
      <c r="O25" s="67"/>
    </row>
    <row r="26" spans="1:15" ht="18" x14ac:dyDescent="0.2">
      <c r="A26" s="68"/>
      <c r="B26" s="68"/>
      <c r="C26" s="68"/>
      <c r="D26" s="68"/>
      <c r="E26" s="68"/>
      <c r="F26" s="68"/>
      <c r="G26" s="68"/>
      <c r="H26" s="68"/>
      <c r="I26" s="68"/>
      <c r="J26" s="68"/>
      <c r="K26" s="68"/>
      <c r="L26" s="68"/>
      <c r="M26" s="68"/>
      <c r="N26" s="68"/>
      <c r="O26" s="68"/>
    </row>
    <row r="27" spans="1:15" ht="15" x14ac:dyDescent="0.2">
      <c r="A27" s="276" t="s">
        <v>246</v>
      </c>
      <c r="B27" s="276"/>
      <c r="C27" s="276"/>
      <c r="D27" s="276"/>
      <c r="E27" s="276"/>
      <c r="F27" s="276"/>
      <c r="G27" s="276"/>
      <c r="H27" s="276"/>
      <c r="I27" s="276"/>
      <c r="J27" s="276"/>
      <c r="K27" s="276"/>
      <c r="L27" s="276"/>
      <c r="M27" s="276"/>
      <c r="N27" s="276"/>
      <c r="O27" s="276"/>
    </row>
    <row r="28" spans="1:15" ht="18" customHeight="1" x14ac:dyDescent="0.2">
      <c r="A28" s="207" t="s">
        <v>247</v>
      </c>
      <c r="B28" s="208"/>
      <c r="C28" s="208"/>
      <c r="D28" s="208"/>
      <c r="E28" s="208"/>
      <c r="F28" s="208"/>
      <c r="G28" s="208"/>
      <c r="H28" s="208"/>
      <c r="I28" s="208"/>
      <c r="J28" s="208"/>
      <c r="K28" s="208"/>
      <c r="L28" s="208"/>
      <c r="M28" s="208"/>
      <c r="N28" s="208"/>
      <c r="O28" s="208"/>
    </row>
    <row r="29" spans="1:15" ht="14.25" x14ac:dyDescent="0.2">
      <c r="A29" s="58"/>
      <c r="B29" s="58"/>
      <c r="C29" s="58"/>
      <c r="D29" s="58"/>
      <c r="E29" s="58"/>
      <c r="F29" s="58"/>
      <c r="G29" s="58"/>
      <c r="H29" s="58"/>
      <c r="I29" s="58"/>
      <c r="J29" s="58"/>
      <c r="K29" s="58"/>
      <c r="L29" s="9"/>
      <c r="M29" s="9"/>
      <c r="N29" s="162"/>
      <c r="O29" s="162"/>
    </row>
    <row r="30" spans="1:15" ht="15" x14ac:dyDescent="0.2">
      <c r="A30" s="61" t="s">
        <v>222</v>
      </c>
      <c r="B30" s="59" t="s">
        <v>54</v>
      </c>
      <c r="C30" s="59" t="s">
        <v>223</v>
      </c>
      <c r="D30" s="59" t="s">
        <v>224</v>
      </c>
      <c r="E30" s="59" t="s">
        <v>225</v>
      </c>
      <c r="F30" s="59" t="s">
        <v>226</v>
      </c>
      <c r="G30" s="59"/>
      <c r="H30" s="59" t="s">
        <v>227</v>
      </c>
      <c r="I30" s="59" t="s">
        <v>228</v>
      </c>
      <c r="J30" s="59" t="s">
        <v>24</v>
      </c>
      <c r="K30" s="59" t="s">
        <v>229</v>
      </c>
      <c r="L30" s="59" t="s">
        <v>230</v>
      </c>
      <c r="M30" s="59" t="s">
        <v>231</v>
      </c>
      <c r="N30" s="59" t="s">
        <v>199</v>
      </c>
      <c r="O30" s="19" t="s">
        <v>60</v>
      </c>
    </row>
    <row r="31" spans="1:15" ht="14.25" x14ac:dyDescent="0.2">
      <c r="A31" s="65" t="s">
        <v>248</v>
      </c>
      <c r="B31" s="63" t="s">
        <v>233</v>
      </c>
      <c r="C31" s="63" t="s">
        <v>180</v>
      </c>
      <c r="D31" s="63" t="s">
        <v>234</v>
      </c>
      <c r="E31" s="88">
        <v>50</v>
      </c>
      <c r="F31" s="303">
        <v>50</v>
      </c>
      <c r="G31" s="303"/>
      <c r="H31" s="88">
        <v>0</v>
      </c>
      <c r="I31" s="88">
        <v>0</v>
      </c>
      <c r="J31" s="88">
        <v>50</v>
      </c>
      <c r="K31" s="88">
        <v>0</v>
      </c>
      <c r="L31" s="64">
        <v>0</v>
      </c>
      <c r="M31" s="64">
        <v>1</v>
      </c>
      <c r="N31" s="89">
        <f t="shared" ref="N31:N36" si="2">J31*M31</f>
        <v>50</v>
      </c>
      <c r="O31" s="5"/>
    </row>
    <row r="32" spans="1:15" ht="14.25" x14ac:dyDescent="0.2">
      <c r="A32" s="65" t="s">
        <v>249</v>
      </c>
      <c r="B32" s="63" t="s">
        <v>233</v>
      </c>
      <c r="C32" s="63" t="s">
        <v>180</v>
      </c>
      <c r="D32" s="63" t="s">
        <v>234</v>
      </c>
      <c r="E32" s="88">
        <v>100</v>
      </c>
      <c r="F32" s="303">
        <v>100</v>
      </c>
      <c r="G32" s="303"/>
      <c r="H32" s="88">
        <v>0</v>
      </c>
      <c r="I32" s="88">
        <v>0</v>
      </c>
      <c r="J32" s="88">
        <v>100</v>
      </c>
      <c r="K32" s="88">
        <v>0</v>
      </c>
      <c r="L32" s="64">
        <v>0</v>
      </c>
      <c r="M32" s="64">
        <v>1</v>
      </c>
      <c r="N32" s="89">
        <f t="shared" si="2"/>
        <v>100</v>
      </c>
      <c r="O32" s="5"/>
    </row>
    <row r="33" spans="1:15" ht="14.25" x14ac:dyDescent="0.2">
      <c r="A33" s="65" t="s">
        <v>250</v>
      </c>
      <c r="B33" s="63" t="s">
        <v>233</v>
      </c>
      <c r="C33" s="63" t="s">
        <v>180</v>
      </c>
      <c r="D33" s="63" t="s">
        <v>234</v>
      </c>
      <c r="E33" s="88">
        <v>100</v>
      </c>
      <c r="F33" s="303">
        <v>100</v>
      </c>
      <c r="G33" s="303"/>
      <c r="H33" s="88">
        <v>0</v>
      </c>
      <c r="I33" s="88">
        <v>0</v>
      </c>
      <c r="J33" s="88">
        <v>100</v>
      </c>
      <c r="K33" s="88">
        <v>0</v>
      </c>
      <c r="L33" s="64">
        <v>0</v>
      </c>
      <c r="M33" s="64">
        <v>1</v>
      </c>
      <c r="N33" s="89">
        <f t="shared" si="2"/>
        <v>100</v>
      </c>
      <c r="O33" s="5"/>
    </row>
    <row r="34" spans="1:15" ht="28.5" x14ac:dyDescent="0.2">
      <c r="A34" s="65" t="s">
        <v>251</v>
      </c>
      <c r="B34" s="63" t="s">
        <v>233</v>
      </c>
      <c r="C34" s="63" t="s">
        <v>180</v>
      </c>
      <c r="D34" s="63" t="s">
        <v>234</v>
      </c>
      <c r="E34" s="88">
        <v>200</v>
      </c>
      <c r="F34" s="303">
        <v>200</v>
      </c>
      <c r="G34" s="303"/>
      <c r="H34" s="88">
        <v>0</v>
      </c>
      <c r="I34" s="88">
        <v>0</v>
      </c>
      <c r="J34" s="88">
        <v>200</v>
      </c>
      <c r="K34" s="88">
        <v>0</v>
      </c>
      <c r="L34" s="64">
        <v>0</v>
      </c>
      <c r="M34" s="64">
        <v>1</v>
      </c>
      <c r="N34" s="89">
        <f t="shared" si="2"/>
        <v>200</v>
      </c>
      <c r="O34" s="5"/>
    </row>
    <row r="35" spans="1:15" ht="14.25" x14ac:dyDescent="0.2">
      <c r="A35" s="65" t="s">
        <v>252</v>
      </c>
      <c r="B35" s="63" t="s">
        <v>233</v>
      </c>
      <c r="C35" s="63" t="s">
        <v>180</v>
      </c>
      <c r="D35" s="63" t="s">
        <v>234</v>
      </c>
      <c r="E35" s="88">
        <v>400</v>
      </c>
      <c r="F35" s="303">
        <v>400</v>
      </c>
      <c r="G35" s="303"/>
      <c r="H35" s="88">
        <v>0</v>
      </c>
      <c r="I35" s="88">
        <v>0</v>
      </c>
      <c r="J35" s="88">
        <v>400</v>
      </c>
      <c r="K35" s="88">
        <v>0</v>
      </c>
      <c r="L35" s="64">
        <v>0</v>
      </c>
      <c r="M35" s="64">
        <v>1</v>
      </c>
      <c r="N35" s="89">
        <f t="shared" si="2"/>
        <v>400</v>
      </c>
      <c r="O35" s="5"/>
    </row>
    <row r="36" spans="1:15" ht="14.25" x14ac:dyDescent="0.2">
      <c r="A36" s="65" t="s">
        <v>253</v>
      </c>
      <c r="B36" s="63" t="s">
        <v>233</v>
      </c>
      <c r="C36" s="63" t="s">
        <v>180</v>
      </c>
      <c r="D36" s="63" t="s">
        <v>234</v>
      </c>
      <c r="E36" s="88">
        <v>75</v>
      </c>
      <c r="F36" s="303">
        <v>75</v>
      </c>
      <c r="G36" s="303"/>
      <c r="H36" s="88">
        <v>0</v>
      </c>
      <c r="I36" s="88">
        <v>0</v>
      </c>
      <c r="J36" s="88">
        <v>75</v>
      </c>
      <c r="K36" s="88">
        <v>0</v>
      </c>
      <c r="L36" s="64">
        <v>0</v>
      </c>
      <c r="M36" s="64">
        <v>1</v>
      </c>
      <c r="N36" s="89">
        <f t="shared" si="2"/>
        <v>75</v>
      </c>
      <c r="O36" s="5"/>
    </row>
    <row r="37" spans="1:15" ht="15" x14ac:dyDescent="0.2">
      <c r="A37" s="66" t="s">
        <v>240</v>
      </c>
      <c r="B37" s="67"/>
      <c r="C37" s="67"/>
      <c r="D37" s="67"/>
      <c r="E37" s="91">
        <f>SUM(E31:E36)</f>
        <v>925</v>
      </c>
      <c r="F37" s="301">
        <f>SUM(F31:F36)</f>
        <v>925</v>
      </c>
      <c r="G37" s="301"/>
      <c r="H37" s="91">
        <f>SUM(H31:H36)</f>
        <v>0</v>
      </c>
      <c r="I37" s="91">
        <f>SUM(I31:I36)</f>
        <v>0</v>
      </c>
      <c r="J37" s="91">
        <f>SUM(J31:J36)</f>
        <v>925</v>
      </c>
      <c r="K37" s="91">
        <f>SUM(K31:K36)</f>
        <v>0</v>
      </c>
      <c r="L37" s="67"/>
      <c r="M37" s="67"/>
      <c r="N37" s="90">
        <f>SUM(N31:N36)</f>
        <v>925</v>
      </c>
      <c r="O37" s="67"/>
    </row>
    <row r="38" spans="1:15" ht="18" x14ac:dyDescent="0.2">
      <c r="A38" s="68"/>
      <c r="B38" s="68"/>
      <c r="C38" s="68"/>
      <c r="D38" s="68"/>
      <c r="E38" s="68"/>
      <c r="F38" s="68"/>
      <c r="G38" s="68"/>
      <c r="H38" s="68"/>
      <c r="I38" s="68"/>
      <c r="J38" s="68"/>
      <c r="K38" s="68"/>
      <c r="L38" s="68"/>
      <c r="M38" s="68"/>
      <c r="N38" s="68"/>
      <c r="O38" s="68"/>
    </row>
    <row r="39" spans="1:15" ht="18" x14ac:dyDescent="0.2">
      <c r="A39" s="69" t="s">
        <v>254</v>
      </c>
      <c r="B39" s="68"/>
      <c r="C39" s="68"/>
      <c r="D39" s="68"/>
      <c r="E39" s="68"/>
      <c r="F39" s="70"/>
      <c r="G39" s="70"/>
      <c r="H39" s="71"/>
      <c r="I39" s="71"/>
      <c r="J39" s="71"/>
      <c r="K39" s="71"/>
      <c r="L39" s="9"/>
      <c r="M39" s="9"/>
      <c r="N39" s="162"/>
      <c r="O39" s="162"/>
    </row>
    <row r="40" spans="1:15" ht="15.75" customHeight="1" x14ac:dyDescent="0.2">
      <c r="A40" s="307" t="s">
        <v>255</v>
      </c>
      <c r="B40" s="72" t="s">
        <v>256</v>
      </c>
      <c r="C40" s="309" t="s">
        <v>257</v>
      </c>
      <c r="D40" s="304" t="s">
        <v>258</v>
      </c>
      <c r="E40" s="304" t="s">
        <v>259</v>
      </c>
      <c r="F40" s="311" t="s">
        <v>60</v>
      </c>
      <c r="G40" s="311"/>
      <c r="H40" s="71"/>
      <c r="I40" s="71"/>
      <c r="J40" s="71"/>
      <c r="K40" s="71"/>
      <c r="L40" s="9"/>
      <c r="M40" s="9"/>
      <c r="N40" s="162"/>
      <c r="O40" s="162"/>
    </row>
    <row r="41" spans="1:15" ht="31.15" customHeight="1" x14ac:dyDescent="0.2">
      <c r="A41" s="308"/>
      <c r="B41" s="72" t="s">
        <v>260</v>
      </c>
      <c r="C41" s="310"/>
      <c r="D41" s="304"/>
      <c r="E41" s="304"/>
      <c r="F41" s="311"/>
      <c r="G41" s="311"/>
      <c r="H41" s="71"/>
      <c r="I41" s="71"/>
      <c r="J41" s="71"/>
      <c r="K41" s="71"/>
      <c r="L41" s="9"/>
      <c r="M41" s="9"/>
      <c r="N41" s="162"/>
      <c r="O41" s="162"/>
    </row>
    <row r="42" spans="1:15" ht="28.5" x14ac:dyDescent="0.2">
      <c r="A42" s="73" t="s">
        <v>261</v>
      </c>
      <c r="B42" s="89">
        <f>J17</f>
        <v>600</v>
      </c>
      <c r="C42" s="6">
        <v>0.625</v>
      </c>
      <c r="D42" s="89">
        <f>B42*C42</f>
        <v>375</v>
      </c>
      <c r="E42" s="74" t="s">
        <v>262</v>
      </c>
      <c r="F42" s="300"/>
      <c r="G42" s="300"/>
      <c r="H42" s="71"/>
      <c r="I42" s="71"/>
      <c r="J42" s="71"/>
      <c r="K42" s="71"/>
      <c r="L42" s="9"/>
      <c r="M42" s="9"/>
      <c r="N42" s="162"/>
      <c r="O42" s="162"/>
    </row>
    <row r="43" spans="1:15" ht="28.5" x14ac:dyDescent="0.2">
      <c r="A43" s="73" t="s">
        <v>263</v>
      </c>
      <c r="B43" s="89">
        <f>J25</f>
        <v>200</v>
      </c>
      <c r="C43" s="6">
        <v>1</v>
      </c>
      <c r="D43" s="89">
        <f t="shared" ref="D43:D44" si="3">B43*C43</f>
        <v>200</v>
      </c>
      <c r="E43" s="74" t="s">
        <v>262</v>
      </c>
      <c r="F43" s="300"/>
      <c r="G43" s="300"/>
      <c r="H43" s="71"/>
      <c r="I43" s="71"/>
      <c r="J43" s="71"/>
      <c r="K43" s="71"/>
      <c r="L43" s="9"/>
      <c r="M43" s="9"/>
      <c r="N43" s="162"/>
      <c r="O43" s="162"/>
    </row>
    <row r="44" spans="1:15" ht="28.5" x14ac:dyDescent="0.2">
      <c r="A44" s="73" t="s">
        <v>264</v>
      </c>
      <c r="B44" s="89">
        <f>J37</f>
        <v>925</v>
      </c>
      <c r="C44" s="6">
        <v>1</v>
      </c>
      <c r="D44" s="89">
        <f t="shared" si="3"/>
        <v>925</v>
      </c>
      <c r="E44" s="74" t="s">
        <v>262</v>
      </c>
      <c r="F44" s="300"/>
      <c r="G44" s="300"/>
      <c r="H44" s="71"/>
      <c r="I44" s="71"/>
      <c r="J44" s="71"/>
      <c r="K44" s="71"/>
      <c r="L44" s="9"/>
      <c r="M44" s="9"/>
      <c r="N44" s="162"/>
      <c r="O44" s="162"/>
    </row>
    <row r="45" spans="1:15" ht="15.6" customHeight="1" x14ac:dyDescent="0.2">
      <c r="A45" s="51" t="s">
        <v>265</v>
      </c>
      <c r="B45" s="90">
        <f>SUM(B42:B44)</f>
        <v>1725</v>
      </c>
      <c r="C45" s="52"/>
      <c r="D45" s="90">
        <f>SUM(D42:D44)</f>
        <v>1500</v>
      </c>
      <c r="E45" s="52"/>
      <c r="F45" s="302"/>
      <c r="G45" s="302"/>
      <c r="H45" s="71"/>
      <c r="I45" s="71"/>
      <c r="J45" s="71"/>
      <c r="K45" s="71"/>
      <c r="L45" s="9"/>
      <c r="M45" s="9"/>
      <c r="N45" s="162"/>
      <c r="O45" s="162"/>
    </row>
  </sheetData>
  <mergeCells count="35">
    <mergeCell ref="A40:A41"/>
    <mergeCell ref="C40:C41"/>
    <mergeCell ref="D40:D41"/>
    <mergeCell ref="F40:G41"/>
    <mergeCell ref="F11:G11"/>
    <mergeCell ref="F12:G12"/>
    <mergeCell ref="F13:G13"/>
    <mergeCell ref="F14:G14"/>
    <mergeCell ref="F15:G15"/>
    <mergeCell ref="F16:G16"/>
    <mergeCell ref="F31:G31"/>
    <mergeCell ref="F32:G32"/>
    <mergeCell ref="A8:O8"/>
    <mergeCell ref="A2:F3"/>
    <mergeCell ref="A28:O28"/>
    <mergeCell ref="A19:O19"/>
    <mergeCell ref="A1:O1"/>
    <mergeCell ref="G2:O3"/>
    <mergeCell ref="A7:O7"/>
    <mergeCell ref="F44:G44"/>
    <mergeCell ref="F17:G17"/>
    <mergeCell ref="F45:G45"/>
    <mergeCell ref="F42:G42"/>
    <mergeCell ref="F43:G43"/>
    <mergeCell ref="F24:G24"/>
    <mergeCell ref="F25:G25"/>
    <mergeCell ref="F23:G23"/>
    <mergeCell ref="F34:G34"/>
    <mergeCell ref="F35:G35"/>
    <mergeCell ref="F36:G36"/>
    <mergeCell ref="F37:G37"/>
    <mergeCell ref="A20:O20"/>
    <mergeCell ref="A27:O27"/>
    <mergeCell ref="F33:G33"/>
    <mergeCell ref="E40:E41"/>
  </mergeCells>
  <conditionalFormatting sqref="K5:K6 K9 L10:M17 L22:M25 K39:K59">
    <cfRule type="cellIs" dxfId="5" priority="6" operator="equal">
      <formula>"Maybe"</formula>
    </cfRule>
  </conditionalFormatting>
  <conditionalFormatting sqref="K21">
    <cfRule type="cellIs" dxfId="4" priority="4" operator="equal">
      <formula>"Maybe"</formula>
    </cfRule>
  </conditionalFormatting>
  <conditionalFormatting sqref="K29 L30:M37">
    <cfRule type="cellIs" dxfId="3" priority="2" operator="equal">
      <formula>"Maybe"</formula>
    </cfRule>
  </conditionalFormatting>
  <conditionalFormatting sqref="N17:O17">
    <cfRule type="cellIs" dxfId="2" priority="5" operator="equal">
      <formula>"Maybe"</formula>
    </cfRule>
  </conditionalFormatting>
  <conditionalFormatting sqref="N25:O25">
    <cfRule type="cellIs" dxfId="1" priority="3" operator="equal">
      <formula>"Maybe"</formula>
    </cfRule>
  </conditionalFormatting>
  <conditionalFormatting sqref="N37:O37">
    <cfRule type="cellIs" dxfId="0" priority="1" operator="equal">
      <formula>"Maybe"</formula>
    </cfRule>
  </conditionalFormatting>
  <dataValidations count="1">
    <dataValidation allowBlank="1" showInputMessage="1" showErrorMessage="1" sqref="M11:M16 M23:M24 M31:M36" xr:uid="{A5EDA868-5CAE-4542-A4FB-437E700B1C4F}"/>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56A56-E7CC-4C5A-A748-97BFC6D443EC}">
  <dimension ref="A1:AW25"/>
  <sheetViews>
    <sheetView workbookViewId="0">
      <selection activeCell="A2" sqref="A2:D4"/>
    </sheetView>
  </sheetViews>
  <sheetFormatPr defaultColWidth="0" defaultRowHeight="12.75" x14ac:dyDescent="0.2"/>
  <cols>
    <col min="1" max="1" width="22.140625" customWidth="1"/>
    <col min="2" max="2" width="24.7109375" customWidth="1"/>
    <col min="3" max="11" width="22.140625" customWidth="1"/>
  </cols>
  <sheetData>
    <row r="1" spans="1:49" s="10" customFormat="1" ht="19.5" customHeight="1" x14ac:dyDescent="0.2">
      <c r="A1" s="313" t="s">
        <v>266</v>
      </c>
      <c r="B1" s="313"/>
      <c r="C1" s="313"/>
      <c r="D1" s="313"/>
      <c r="E1" s="313"/>
      <c r="F1" s="313"/>
      <c r="G1" s="313"/>
      <c r="H1" s="313"/>
      <c r="I1" s="313"/>
      <c r="J1" s="313"/>
      <c r="K1" s="313"/>
      <c r="L1" s="9"/>
      <c r="M1" s="9"/>
      <c r="N1" s="9"/>
      <c r="O1" s="9"/>
      <c r="P1" s="9"/>
      <c r="Q1" s="9"/>
      <c r="R1" s="9"/>
      <c r="S1" s="9"/>
      <c r="T1" s="9"/>
      <c r="U1" s="9"/>
      <c r="V1" s="9"/>
      <c r="W1" s="9"/>
      <c r="X1" s="9"/>
      <c r="Y1" s="9"/>
      <c r="Z1" s="9"/>
      <c r="AA1" s="9"/>
      <c r="AB1" s="9"/>
      <c r="AC1" s="9"/>
      <c r="AD1" s="9"/>
      <c r="AE1" s="9"/>
      <c r="AF1" s="9"/>
      <c r="AG1" s="9"/>
      <c r="AH1" s="9"/>
      <c r="AI1" s="9"/>
      <c r="AJ1" s="9"/>
      <c r="AK1" s="9"/>
      <c r="AL1" s="9"/>
      <c r="AM1" s="9"/>
      <c r="AN1" s="29"/>
      <c r="AO1" s="170"/>
      <c r="AP1" s="30"/>
      <c r="AQ1" s="30"/>
      <c r="AR1" s="30"/>
      <c r="AS1" s="29"/>
      <c r="AT1" s="9"/>
      <c r="AU1" s="9"/>
      <c r="AV1" s="9"/>
      <c r="AW1" s="9"/>
    </row>
    <row r="2" spans="1:49" s="10" customFormat="1" ht="15" customHeight="1" x14ac:dyDescent="0.2">
      <c r="A2" s="312" t="s">
        <v>306</v>
      </c>
      <c r="B2" s="312"/>
      <c r="C2" s="312"/>
      <c r="D2" s="312"/>
      <c r="E2" s="312"/>
      <c r="F2" s="312"/>
      <c r="G2" s="188"/>
      <c r="H2" s="189"/>
      <c r="I2" s="189"/>
      <c r="J2" s="189"/>
      <c r="K2" s="189"/>
      <c r="L2" s="9"/>
      <c r="M2" s="9"/>
      <c r="N2" s="9"/>
      <c r="O2" s="9"/>
      <c r="P2" s="9"/>
      <c r="Q2" s="9"/>
      <c r="R2" s="9"/>
      <c r="S2" s="9"/>
      <c r="T2" s="9"/>
      <c r="U2" s="9"/>
      <c r="V2" s="9"/>
      <c r="W2" s="9"/>
      <c r="X2" s="9"/>
      <c r="Y2" s="9"/>
      <c r="Z2" s="9"/>
      <c r="AA2" s="9"/>
      <c r="AB2" s="9"/>
      <c r="AC2" s="9"/>
      <c r="AD2" s="9"/>
      <c r="AE2" s="9"/>
      <c r="AF2" s="9"/>
      <c r="AG2" s="9"/>
      <c r="AH2" s="9"/>
      <c r="AI2" s="9"/>
      <c r="AJ2" s="9"/>
      <c r="AK2" s="9"/>
      <c r="AL2" s="9"/>
      <c r="AM2" s="9"/>
      <c r="AN2" s="29"/>
      <c r="AO2" s="170"/>
      <c r="AP2" s="30"/>
      <c r="AQ2" s="30"/>
      <c r="AR2" s="30"/>
      <c r="AS2" s="29"/>
      <c r="AT2" s="9"/>
      <c r="AU2" s="9"/>
      <c r="AV2" s="9"/>
      <c r="AW2" s="9"/>
    </row>
    <row r="3" spans="1:49" s="10" customFormat="1" ht="15" customHeight="1" x14ac:dyDescent="0.2">
      <c r="A3" s="312"/>
      <c r="B3" s="312"/>
      <c r="C3" s="312"/>
      <c r="D3" s="312"/>
      <c r="E3" s="312"/>
      <c r="F3" s="312"/>
      <c r="G3" s="188"/>
      <c r="H3" s="189"/>
      <c r="I3" s="189"/>
      <c r="J3" s="189"/>
      <c r="K3" s="189"/>
      <c r="L3" s="9"/>
      <c r="M3" s="9"/>
      <c r="N3" s="9"/>
      <c r="O3" s="9"/>
      <c r="P3" s="9"/>
      <c r="Q3" s="9"/>
      <c r="R3" s="9"/>
      <c r="S3" s="9"/>
      <c r="T3" s="9"/>
      <c r="U3" s="9"/>
      <c r="V3" s="9"/>
      <c r="W3" s="9"/>
      <c r="X3" s="9"/>
      <c r="Y3" s="9"/>
      <c r="Z3" s="9"/>
      <c r="AA3" s="9"/>
      <c r="AB3" s="9"/>
      <c r="AC3" s="9"/>
      <c r="AD3" s="9"/>
      <c r="AE3" s="9"/>
      <c r="AF3" s="9"/>
      <c r="AG3" s="9"/>
      <c r="AH3" s="9"/>
      <c r="AI3" s="9"/>
      <c r="AJ3" s="9"/>
      <c r="AK3" s="9"/>
      <c r="AL3" s="9"/>
      <c r="AM3" s="9"/>
      <c r="AN3" s="29"/>
      <c r="AO3" s="170"/>
      <c r="AP3" s="30"/>
      <c r="AQ3" s="30"/>
      <c r="AR3" s="30"/>
      <c r="AS3" s="29"/>
      <c r="AT3" s="9"/>
      <c r="AU3" s="9"/>
      <c r="AV3" s="9"/>
      <c r="AW3" s="9"/>
    </row>
    <row r="4" spans="1:49" s="10" customFormat="1" ht="13.5" customHeight="1" x14ac:dyDescent="0.2">
      <c r="A4" s="312"/>
      <c r="B4" s="312"/>
      <c r="C4" s="312"/>
      <c r="D4" s="312"/>
      <c r="E4" s="312"/>
      <c r="F4" s="312"/>
      <c r="G4" s="188"/>
      <c r="H4" s="189"/>
      <c r="I4" s="189"/>
      <c r="J4" s="189"/>
      <c r="K4" s="189"/>
      <c r="L4" s="9"/>
      <c r="M4" s="9"/>
      <c r="N4" s="9"/>
      <c r="O4" s="9"/>
      <c r="P4" s="9"/>
      <c r="Q4" s="9"/>
      <c r="R4" s="9"/>
      <c r="S4" s="9"/>
      <c r="T4" s="9"/>
      <c r="U4" s="9"/>
      <c r="V4" s="9"/>
      <c r="W4" s="9"/>
      <c r="X4" s="9"/>
      <c r="Y4" s="9"/>
      <c r="Z4" s="9"/>
      <c r="AA4" s="9"/>
      <c r="AB4" s="9"/>
      <c r="AC4" s="9"/>
      <c r="AD4" s="9"/>
      <c r="AE4" s="9"/>
      <c r="AF4" s="9"/>
      <c r="AG4" s="9"/>
      <c r="AH4" s="9"/>
      <c r="AI4" s="9"/>
      <c r="AJ4" s="9"/>
      <c r="AK4" s="9"/>
      <c r="AL4" s="9"/>
      <c r="AM4" s="9"/>
      <c r="AN4" s="29"/>
      <c r="AO4" s="170"/>
      <c r="AP4" s="30"/>
      <c r="AQ4" s="30"/>
      <c r="AR4" s="30"/>
      <c r="AS4" s="29"/>
      <c r="AT4" s="9"/>
      <c r="AU4" s="9"/>
      <c r="AV4" s="9"/>
      <c r="AW4" s="9"/>
    </row>
    <row r="5" spans="1:49" s="10" customFormat="1" ht="14.25" customHeight="1" x14ac:dyDescent="0.2">
      <c r="A5" s="11"/>
      <c r="B5" s="11"/>
      <c r="C5" s="11"/>
      <c r="D5" s="11"/>
      <c r="E5" s="11"/>
      <c r="F5" s="11"/>
      <c r="G5" s="11"/>
      <c r="H5" s="11"/>
      <c r="I5" s="11"/>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29"/>
      <c r="AO5" s="170"/>
      <c r="AP5" s="30"/>
      <c r="AQ5" s="30"/>
      <c r="AR5" s="30"/>
      <c r="AS5" s="29"/>
      <c r="AT5" s="9"/>
      <c r="AU5" s="9"/>
      <c r="AV5" s="9"/>
      <c r="AW5" s="9"/>
    </row>
    <row r="6" spans="1:49" s="10" customFormat="1" ht="84.75" customHeight="1" x14ac:dyDescent="0.2">
      <c r="A6" s="100" t="s">
        <v>267</v>
      </c>
      <c r="B6" s="14" t="s">
        <v>268</v>
      </c>
      <c r="C6" s="101" t="s">
        <v>172</v>
      </c>
      <c r="D6" s="14" t="s">
        <v>269</v>
      </c>
      <c r="E6" s="79" t="s">
        <v>270</v>
      </c>
      <c r="F6" s="79" t="s">
        <v>271</v>
      </c>
      <c r="G6" s="79" t="s">
        <v>272</v>
      </c>
      <c r="H6" s="179" t="s">
        <v>273</v>
      </c>
      <c r="I6" s="14" t="s">
        <v>274</v>
      </c>
      <c r="J6" s="102" t="s">
        <v>10</v>
      </c>
      <c r="K6" s="19" t="s">
        <v>60</v>
      </c>
      <c r="L6" s="9"/>
      <c r="M6" s="9"/>
      <c r="N6" s="9"/>
      <c r="O6" s="9"/>
      <c r="P6" s="9"/>
      <c r="Q6" s="9"/>
      <c r="R6" s="9"/>
      <c r="S6" s="9"/>
      <c r="T6" s="9"/>
      <c r="U6" s="9"/>
      <c r="V6" s="9"/>
      <c r="W6" s="9"/>
      <c r="X6" s="9"/>
      <c r="Y6" s="9"/>
      <c r="Z6" s="9"/>
      <c r="AA6" s="9"/>
      <c r="AB6" s="9"/>
      <c r="AC6" s="9"/>
      <c r="AD6" s="9"/>
      <c r="AE6" s="9"/>
      <c r="AF6" s="9"/>
      <c r="AG6" s="9"/>
      <c r="AH6" s="9"/>
      <c r="AI6" s="9"/>
      <c r="AJ6" s="9"/>
      <c r="AK6" s="9"/>
      <c r="AL6" s="9"/>
      <c r="AM6" s="9"/>
      <c r="AN6" s="29"/>
      <c r="AO6" s="170"/>
      <c r="AP6" s="30"/>
      <c r="AQ6" s="30"/>
      <c r="AR6" s="30"/>
      <c r="AS6" s="29"/>
      <c r="AT6" s="9"/>
      <c r="AU6" s="9"/>
      <c r="AV6" s="9"/>
      <c r="AW6" s="9"/>
    </row>
    <row r="7" spans="1:49" s="10" customFormat="1" ht="15.75" customHeight="1" x14ac:dyDescent="0.2">
      <c r="A7" s="4" t="s">
        <v>275</v>
      </c>
      <c r="B7" s="17"/>
      <c r="C7" s="5" t="s">
        <v>179</v>
      </c>
      <c r="D7" s="89">
        <v>5000</v>
      </c>
      <c r="E7" s="89">
        <v>8000</v>
      </c>
      <c r="F7" s="89">
        <v>11000</v>
      </c>
      <c r="G7" s="89">
        <f>D7+E7-F7</f>
        <v>2000</v>
      </c>
      <c r="H7" s="6">
        <v>1</v>
      </c>
      <c r="I7" s="89">
        <f>G7*H7</f>
        <v>2000</v>
      </c>
      <c r="J7" s="8"/>
      <c r="K7" s="5"/>
      <c r="L7" s="9"/>
      <c r="M7" s="9"/>
      <c r="N7" s="9"/>
      <c r="O7" s="9"/>
      <c r="P7" s="9"/>
      <c r="Q7" s="9"/>
      <c r="R7" s="9"/>
      <c r="S7" s="9"/>
      <c r="T7" s="9"/>
      <c r="U7" s="9"/>
      <c r="V7" s="9"/>
      <c r="W7" s="9"/>
      <c r="X7" s="9"/>
      <c r="Y7" s="9"/>
      <c r="Z7" s="9"/>
      <c r="AA7" s="9"/>
      <c r="AB7" s="9"/>
      <c r="AC7" s="9"/>
      <c r="AD7" s="9"/>
      <c r="AE7" s="9"/>
      <c r="AF7" s="9"/>
      <c r="AG7" s="9"/>
      <c r="AH7" s="9"/>
      <c r="AI7" s="9"/>
      <c r="AJ7" s="9"/>
      <c r="AK7" s="9"/>
      <c r="AL7" s="9"/>
      <c r="AM7" s="9"/>
      <c r="AN7" s="29"/>
      <c r="AO7" s="170"/>
      <c r="AP7" s="30"/>
      <c r="AQ7" s="30"/>
      <c r="AR7" s="30"/>
      <c r="AS7" s="29"/>
      <c r="AT7" s="9"/>
      <c r="AU7" s="9"/>
      <c r="AV7" s="9"/>
      <c r="AW7" s="9"/>
    </row>
    <row r="8" spans="1:49" s="10" customFormat="1" ht="15.75" customHeight="1" x14ac:dyDescent="0.2">
      <c r="A8" s="4" t="s">
        <v>275</v>
      </c>
      <c r="B8" s="5"/>
      <c r="C8" s="5" t="s">
        <v>182</v>
      </c>
      <c r="D8" s="89">
        <v>0</v>
      </c>
      <c r="E8" s="89">
        <v>2000</v>
      </c>
      <c r="F8" s="89">
        <v>0</v>
      </c>
      <c r="G8" s="89">
        <f t="shared" ref="G8:G10" si="0">D8+E8-F8</f>
        <v>2000</v>
      </c>
      <c r="H8" s="6">
        <v>1</v>
      </c>
      <c r="I8" s="89">
        <f t="shared" ref="I8:I10" si="1">G8*H8</f>
        <v>2000</v>
      </c>
      <c r="J8" s="8"/>
      <c r="K8" s="5"/>
      <c r="L8" s="9"/>
      <c r="M8" s="9"/>
      <c r="N8" s="9"/>
      <c r="O8" s="9"/>
      <c r="P8" s="9"/>
      <c r="Q8" s="9"/>
      <c r="R8" s="9"/>
      <c r="S8" s="9"/>
      <c r="T8" s="9"/>
      <c r="U8" s="9"/>
      <c r="V8" s="9"/>
      <c r="W8" s="9"/>
      <c r="X8" s="9"/>
      <c r="Y8" s="9"/>
      <c r="Z8" s="9"/>
      <c r="AA8" s="9"/>
      <c r="AB8" s="9"/>
      <c r="AC8" s="9"/>
      <c r="AD8" s="9"/>
      <c r="AE8" s="9"/>
      <c r="AF8" s="9"/>
      <c r="AG8" s="9"/>
      <c r="AH8" s="9"/>
      <c r="AI8" s="9"/>
      <c r="AJ8" s="9"/>
      <c r="AK8" s="9"/>
      <c r="AL8" s="9"/>
      <c r="AM8" s="9"/>
      <c r="AN8" s="29"/>
      <c r="AO8" s="170"/>
      <c r="AP8" s="30"/>
      <c r="AQ8" s="30"/>
      <c r="AR8" s="30"/>
      <c r="AS8" s="29"/>
      <c r="AT8" s="9"/>
      <c r="AU8" s="9"/>
      <c r="AV8" s="9"/>
      <c r="AW8" s="9"/>
    </row>
    <row r="9" spans="1:49" s="10" customFormat="1" ht="15.75" customHeight="1" x14ac:dyDescent="0.2">
      <c r="A9" s="4" t="s">
        <v>275</v>
      </c>
      <c r="B9" s="4"/>
      <c r="C9" s="4" t="s">
        <v>184</v>
      </c>
      <c r="D9" s="89">
        <v>5000</v>
      </c>
      <c r="E9" s="89">
        <v>5000</v>
      </c>
      <c r="F9" s="89">
        <v>7000</v>
      </c>
      <c r="G9" s="89">
        <f t="shared" si="0"/>
        <v>3000</v>
      </c>
      <c r="H9" s="6">
        <v>0</v>
      </c>
      <c r="I9" s="89">
        <f t="shared" si="1"/>
        <v>0</v>
      </c>
      <c r="J9" s="8"/>
      <c r="K9" s="5"/>
      <c r="L9" s="9"/>
      <c r="M9" s="9"/>
      <c r="N9" s="9"/>
      <c r="O9" s="9"/>
      <c r="P9" s="9"/>
      <c r="Q9" s="9"/>
      <c r="R9" s="9"/>
      <c r="S9" s="9"/>
      <c r="T9" s="9"/>
      <c r="U9" s="9"/>
      <c r="V9" s="9"/>
      <c r="W9" s="9"/>
      <c r="X9" s="9"/>
      <c r="Y9" s="9"/>
      <c r="Z9" s="9"/>
      <c r="AA9" s="9"/>
      <c r="AB9" s="9"/>
      <c r="AC9" s="9"/>
      <c r="AD9" s="9"/>
      <c r="AE9" s="9"/>
      <c r="AF9" s="9"/>
      <c r="AG9" s="9"/>
      <c r="AH9" s="9"/>
      <c r="AI9" s="9"/>
      <c r="AJ9" s="9"/>
      <c r="AK9" s="9"/>
      <c r="AL9" s="9"/>
      <c r="AM9" s="9"/>
      <c r="AN9" s="29"/>
      <c r="AO9" s="170"/>
      <c r="AP9" s="30"/>
      <c r="AQ9" s="30"/>
      <c r="AR9" s="30"/>
      <c r="AS9" s="29"/>
      <c r="AT9" s="9"/>
      <c r="AU9" s="9"/>
      <c r="AV9" s="9"/>
      <c r="AW9" s="9"/>
    </row>
    <row r="10" spans="1:49" s="10" customFormat="1" ht="68.25" customHeight="1" x14ac:dyDescent="0.2">
      <c r="A10" s="4" t="s">
        <v>275</v>
      </c>
      <c r="B10" s="4"/>
      <c r="C10" s="4" t="s">
        <v>185</v>
      </c>
      <c r="D10" s="89">
        <v>3000</v>
      </c>
      <c r="E10" s="89">
        <v>8000</v>
      </c>
      <c r="F10" s="89">
        <v>11000</v>
      </c>
      <c r="G10" s="89">
        <f t="shared" si="0"/>
        <v>0</v>
      </c>
      <c r="H10" s="6">
        <v>0.2</v>
      </c>
      <c r="I10" s="89">
        <f t="shared" si="1"/>
        <v>0</v>
      </c>
      <c r="J10" s="48" t="s">
        <v>276</v>
      </c>
      <c r="K10" s="5"/>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29"/>
      <c r="AO10" s="170"/>
      <c r="AP10" s="30"/>
      <c r="AQ10" s="30"/>
      <c r="AR10" s="30"/>
      <c r="AS10" s="29"/>
      <c r="AT10" s="9"/>
      <c r="AU10" s="9"/>
      <c r="AV10" s="9"/>
      <c r="AW10" s="9"/>
    </row>
    <row r="11" spans="1:49" s="10" customFormat="1" ht="15" x14ac:dyDescent="0.2">
      <c r="A11" s="22"/>
      <c r="B11" s="22"/>
      <c r="C11" s="19"/>
      <c r="D11" s="92">
        <f>SUM(D7:D10)</f>
        <v>13000</v>
      </c>
      <c r="E11" s="92">
        <f>SUM(E7:E10)</f>
        <v>23000</v>
      </c>
      <c r="F11" s="92">
        <f>SUM(F7:F10)</f>
        <v>29000</v>
      </c>
      <c r="G11" s="90">
        <f>D11+E11-F11</f>
        <v>7000</v>
      </c>
      <c r="H11" s="50">
        <f>SUM(H7:H10)/4</f>
        <v>0.55000000000000004</v>
      </c>
      <c r="I11" s="92">
        <f>SUM(I7:I10)</f>
        <v>4000</v>
      </c>
      <c r="J11" s="51"/>
      <c r="K11" s="52"/>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29"/>
      <c r="AO11" s="170"/>
      <c r="AP11" s="30"/>
      <c r="AQ11" s="30"/>
      <c r="AR11" s="30"/>
      <c r="AS11" s="29"/>
      <c r="AT11" s="9"/>
      <c r="AU11" s="9"/>
      <c r="AV11" s="9"/>
      <c r="AW11" s="9"/>
    </row>
    <row r="19" spans="4:8" ht="15" x14ac:dyDescent="0.2">
      <c r="D19" s="150"/>
      <c r="E19" s="150"/>
      <c r="F19" s="150"/>
      <c r="G19" s="150"/>
      <c r="H19" s="150"/>
    </row>
    <row r="20" spans="4:8" ht="16.5" customHeight="1" x14ac:dyDescent="0.2"/>
    <row r="25" spans="4:8" x14ac:dyDescent="0.2">
      <c r="F25" s="149"/>
    </row>
  </sheetData>
  <mergeCells count="2">
    <mergeCell ref="A1:K1"/>
    <mergeCell ref="A2:F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47E9C659C3CCB4BAA2AD7CE0CCC90CA" ma:contentTypeVersion="14" ma:contentTypeDescription="Create a new document." ma:contentTypeScope="" ma:versionID="a781bd5eb50ec73138f548a9414117c3">
  <xsd:schema xmlns:xsd="http://www.w3.org/2001/XMLSchema" xmlns:xs="http://www.w3.org/2001/XMLSchema" xmlns:p="http://schemas.microsoft.com/office/2006/metadata/properties" xmlns:ns2="ca403dda-a8ba-4475-8899-039febd7d703" xmlns:ns3="4380c870-a136-440b-8caf-2cd9a0d60162" targetNamespace="http://schemas.microsoft.com/office/2006/metadata/properties" ma:root="true" ma:fieldsID="d60b91b3c4de36e36aa881d4cc0fc478" ns2:_="" ns3:_="">
    <xsd:import namespace="ca403dda-a8ba-4475-8899-039febd7d703"/>
    <xsd:import namespace="4380c870-a136-440b-8caf-2cd9a0d6016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FinancialYea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403dda-a8ba-4475-8899-039febd7d7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3aae11bc-ad1c-4840-aea8-52f96b2c23a4"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FinancialYear" ma:index="21" nillable="true" ma:displayName="Financial Year" ma:format="Dropdown" ma:internalName="FinancialYear">
      <xsd:simpleType>
        <xsd:restriction base="dms:Choice">
          <xsd:enumeration value="2023-24"/>
          <xsd:enumeration value="2024-25"/>
          <xsd:enumeration value="2025-26"/>
          <xsd:enumeration value="2026-27"/>
          <xsd:enumeration value="2027-28"/>
        </xsd:restriction>
      </xsd:simpleType>
    </xsd:element>
  </xsd:schema>
  <xsd:schema xmlns:xsd="http://www.w3.org/2001/XMLSchema" xmlns:xs="http://www.w3.org/2001/XMLSchema" xmlns:dms="http://schemas.microsoft.com/office/2006/documentManagement/types" xmlns:pc="http://schemas.microsoft.com/office/infopath/2007/PartnerControls" targetNamespace="4380c870-a136-440b-8caf-2cd9a0d60162"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0db33d3a-35b1-466b-a2b2-2d7c1d7d14f9}" ma:internalName="TaxCatchAll" ma:showField="CatchAllData" ma:web="4380c870-a136-440b-8caf-2cd9a0d601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a403dda-a8ba-4475-8899-039febd7d703">
      <Terms xmlns="http://schemas.microsoft.com/office/infopath/2007/PartnerControls"/>
    </lcf76f155ced4ddcb4097134ff3c332f>
    <TaxCatchAll xmlns="4380c870-a136-440b-8caf-2cd9a0d60162" xsi:nil="true"/>
    <SharedWithUsers xmlns="4380c870-a136-440b-8caf-2cd9a0d60162">
      <UserInfo>
        <DisplayName>Christina Arathimos</DisplayName>
        <AccountId>35</AccountId>
        <AccountType/>
      </UserInfo>
    </SharedWithUsers>
    <FinancialYear xmlns="ca403dda-a8ba-4475-8899-039febd7d70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1F738B-EB23-4C8D-B5D2-E1425F05E9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403dda-a8ba-4475-8899-039febd7d703"/>
    <ds:schemaRef ds:uri="4380c870-a136-440b-8caf-2cd9a0d601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DAF48DA-68EA-4D1A-A84E-721A7B55EE6A}">
  <ds:schemaRefs>
    <ds:schemaRef ds:uri="http://purl.org/dc/elements/1.1/"/>
    <ds:schemaRef ds:uri="http://schemas.openxmlformats.org/package/2006/metadata/core-properties"/>
    <ds:schemaRef ds:uri="http://www.w3.org/XML/1998/namespace"/>
    <ds:schemaRef ds:uri="http://schemas.microsoft.com/office/2006/documentManagement/types"/>
    <ds:schemaRef ds:uri="http://schemas.microsoft.com/office/infopath/2007/PartnerControls"/>
    <ds:schemaRef ds:uri="http://purl.org/dc/dcmitype/"/>
    <ds:schemaRef ds:uri="http://schemas.microsoft.com/office/2006/metadata/properties"/>
    <ds:schemaRef ds:uri="4380c870-a136-440b-8caf-2cd9a0d60162"/>
    <ds:schemaRef ds:uri="ca403dda-a8ba-4475-8899-039febd7d703"/>
    <ds:schemaRef ds:uri="http://purl.org/dc/terms/"/>
  </ds:schemaRefs>
</ds:datastoreItem>
</file>

<file path=customXml/itemProps3.xml><?xml version="1.0" encoding="utf-8"?>
<ds:datastoreItem xmlns:ds="http://schemas.openxmlformats.org/officeDocument/2006/customXml" ds:itemID="{66A68766-6656-4F42-841C-78B2B5552C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Summary</vt:lpstr>
      <vt:lpstr>Company Structure</vt:lpstr>
      <vt:lpstr>Project Eligibility</vt:lpstr>
      <vt:lpstr>Profit and Loss</vt:lpstr>
      <vt:lpstr>Other Government Funding</vt:lpstr>
      <vt:lpstr>Total Expense Data</vt:lpstr>
      <vt:lpstr>Eligible Expense Calculation</vt:lpstr>
      <vt:lpstr>Total Employee Data</vt:lpstr>
      <vt:lpstr>Employee and Contractor Calc</vt:lpstr>
      <vt:lpstr>Depreciation </vt:lpstr>
      <vt:lpstr>Movement in AL Accrual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Luke Campbell</dc:creator>
  <cp:keywords/>
  <dc:description/>
  <cp:lastModifiedBy>Suzanne De Spong</cp:lastModifiedBy>
  <cp:revision/>
  <dcterms:created xsi:type="dcterms:W3CDTF">2023-11-20T03:23:15Z</dcterms:created>
  <dcterms:modified xsi:type="dcterms:W3CDTF">2026-02-02T02:47:13Z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0x010100F47E9C659C3CCB4BAA2AD7CE0CCC90CA</vt:lpwstr>
  </property>
  <property fmtid="{D5CDD505-2E9C-101B-9397-08002B2CF9AE}" pid="3" name="Year">
    <vt:lpwstr/>
  </property>
  <property fmtid="{D5CDD505-2E9C-101B-9397-08002B2CF9AE}" pid="4" name="MediaServiceImageTags">
    <vt:lpwstr/>
  </property>
  <property fmtid="{D5CDD505-2E9C-101B-9397-08002B2CF9AE}" pid="5" name="TaxCatchAll">
    <vt:lpwstr/>
  </property>
  <property fmtid="{D5CDD505-2E9C-101B-9397-08002B2CF9AE}" pid="6" name="b16a125dd18242cbb7cea1c09e757ce5">
    <vt:lpwstr/>
  </property>
</Properties>
</file>